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julijaklovica\Desktop\FINANCIJSKI IZVJEŠTAJ 09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4" i="4" l="1"/>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4" i="9"/>
  <c r="E284" i="9" s="1"/>
  <c r="B284" i="9" s="1"/>
  <c r="G278" i="9"/>
  <c r="E278" i="9" s="1"/>
  <c r="F6" i="5"/>
  <c r="F88" i="5"/>
  <c r="F149" i="5"/>
  <c r="F177" i="5"/>
  <c r="F190" i="5"/>
  <c r="F206" i="5"/>
  <c r="F5" i="6"/>
  <c r="D141"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644" i="4" l="1"/>
  <c r="K1450" i="9"/>
  <c r="G313" i="9"/>
  <c r="E313" i="9" s="1"/>
  <c r="B313" i="9" s="1"/>
  <c r="I34" i="3"/>
  <c r="C1517" i="1"/>
  <c r="G312" i="9"/>
  <c r="E312" i="9" s="1"/>
  <c r="F141" i="6"/>
  <c r="H28" i="3"/>
  <c r="C1435" i="1"/>
  <c r="G317" i="9"/>
  <c r="E317"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7" i="9"/>
  <c r="E316" i="9"/>
  <c r="H1435" i="1"/>
  <c r="G1435" i="1"/>
  <c r="H9" i="3"/>
  <c r="B312" i="9"/>
  <c r="E311"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L16" i="9"/>
  <c r="F16" i="9" s="1"/>
  <c r="H16" i="9"/>
  <c r="G16" i="9"/>
  <c r="E16" i="9" s="1"/>
  <c r="B16" i="9" s="1"/>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F15" i="9" l="1"/>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<sst xmlns="http://schemas.openxmlformats.org/spreadsheetml/2006/main" count="4359" uniqueCount="3423">
  <si>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</si>
  <si>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</si>
  <si>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</si>
  <si>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</si>
  <si>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</si>
  <si>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</si>
  <si>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</si>
  <si>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</si>
  <si>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</si>
  <si>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</si>
  <si>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</si>
  <si>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</si>
  <si>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</si>
  <si>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</si>
  <si>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</si>
  <si>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</si>
  <si>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</si>
  <si>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</si>
  <si>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</si>
  <si>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</si>
  <si>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</si>
  <si>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</si>
  <si>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</si>
  <si>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</si>
  <si>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</si>
  <si>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</si>
  <si>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</si>
  <si>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</si>
  <si>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</si>
  <si>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</si>
  <si>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</si>
  <si>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</si>
  <si>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</si>
  <si>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</si>
  <si>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</si>
  <si>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</si>
  <si>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</si>
  <si>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</si>
  <si>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</si>
  <si>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</si>
  <si>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</si>
  <si>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</si>
  <si>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</si>
  <si>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</si>
  <si>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</si>
  <si>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</si>
  <si>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</si>
  <si>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</si>
  <si>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15368 - O.Š. JULIJA KLOVIĆA,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</si>
  <si>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</si>
  <si>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</si>
  <si>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</si>
  <si>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</si>
  <si>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</si>
  <si>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</si>
  <si>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</si>
  <si>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</si>
  <si>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</si>
  <si>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</si>
  <si>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</si>
  <si>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</si>
  <si>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</si>
  <si>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</si>
  <si>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</si>
  <si>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</si>
  <si>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</si>
  <si>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</si>
  <si>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</si>
  <si>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</si>
  <si>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</si>
  <si>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</si>
  <si>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</si>
  <si>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</si>
  <si>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</si>
  <si>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</si>
  <si>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</si>
  <si>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</si>
  <si>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</si>
  <si>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</si>
  <si>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</si>
  <si>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</si>
  <si>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</si>
  <si>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</si>
  <si>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</si>
  <si>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</si>
  <si>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</si>
  <si>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</si>
  <si>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</si>
  <si>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</si>
  <si>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</si>
  <si>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</si>
  <si>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</si>
  <si>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</si>
  <si>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</si>
  <si>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</si>
  <si>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</si>
  <si>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</si>
  <si>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</si>
  <si>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</si>
  <si>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</si>
  <si>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</si>
  <si>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</si>
  <si>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</si>
  <si>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</si>
  <si>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</si>
  <si>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</si>
  <si>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</si>
  <si>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</si>
  <si>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</si>
  <si>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</si>
  <si>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</si>
  <si>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</si>
  <si>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</si>
  <si>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</si>
  <si>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</si>
  <si>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</si>
  <si>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</si>
  <si>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</si>
  <si>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</si>
  <si>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</si>
  <si>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</si>
  <si>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</si>
  <si>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</si>
  <si>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</si>
  <si>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</si>
  <si>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</si>
  <si>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</si>
  <si>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</si>
  <si>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</si>
  <si>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</si>
  <si>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</si>
  <si>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</si>
  <si>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</si>
  <si>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</si>
  <si>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</si>
  <si>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</si>
  <si>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</si>
  <si>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</si>
  <si>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</si>
  <si>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</si>
  <si>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</si>
  <si>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</si>
  <si>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</si>
  <si>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</si>
  <si>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</si>
  <si>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</si>
  <si>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</si>
  <si>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</si>
  <si>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</si>
  <si>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</si>
  <si>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</si>
  <si>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</si>
  <si>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</si>
  <si>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</si>
  <si>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</si>
  <si>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</si>
  <si>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</si>
  <si>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</si>
  <si>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</si>
  <si>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</si>
  <si>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</si>
  <si>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</si>
  <si>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</si>
  <si>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</si>
  <si>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</si>
  <si>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</si>
  <si>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</si>
  <si>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</si>
  <si>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</si>
  <si>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</si>
  <si>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</si>
  <si>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</si>
  <si>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</si>
  <si>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</si>
  <si>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</si>
  <si>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</si>
  <si>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</si>
  <si>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</si>
  <si>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</si>
  <si>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</si>
  <si>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</si>
  <si>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</si>
  <si>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</si>
  <si>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</si>
  <si>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</si>
  <si>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</si>
  <si>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</si>
  <si>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</si>
  <si>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</si>
  <si>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</si>
  <si>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</si>
  <si>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</si>
  <si>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</si>
  <si>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</si>
  <si>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</si>
  <si>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</si>
  <si>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</si>
  <si>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</si>
  <si>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</si>
  <si>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</si>
  <si>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</si>
  <si>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</si>
  <si>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</si>
  <si>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</si>
  <si>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</si>
  <si>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</si>
  <si>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</si>
  <si>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</si>
  <si>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</si>
  <si>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</si>
  <si>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</si>
  <si>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</si>
  <si>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</si>
  <si>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</si>
  <si>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</si>
  <si>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</si>
  <si>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</si>
  <si>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</si>
  <si>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</si>
  <si>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</si>
  <si>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</si>
  <si>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</si>
  <si>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</si>
  <si>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</si>
  <si>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</si>
  <si>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</si>
  <si>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</si>
  <si>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</si>
  <si>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</si>
  <si>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</si>
  <si>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</si>
  <si>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</si>
  <si>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</si>
  <si>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</si>
  <si>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</si>
  <si>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</si>
  <si>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</si>
  <si>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</si>
  <si>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</si>
  <si>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</si>
  <si>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</si>
  <si>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</si>
  <si>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</si>
  <si>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</si>
  <si>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</si>
  <si>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</si>
  <si>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</si>
  <si>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</si>
  <si>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</si>
  <si>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</si>
  <si>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</si>
  <si>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</si>
  <si>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</si>
  <si>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</si>
  <si>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</si>
  <si>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</si>
  <si>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</si>
  <si>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</si>
  <si>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</si>
  <si>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</si>
  <si>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</si>
  <si>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</si>
  <si>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</si>
  <si>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</si>
  <si>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</si>
  <si>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</si>
  <si>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</si>
  <si>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</si>
  <si>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</si>
  <si>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</si>
  <si>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</si>
  <si>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</si>
  <si>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</si>
  <si>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</si>
  <si>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</si>
  <si>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</si>
  <si>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</si>
  <si>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</si>
  <si>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</si>
  <si>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</si>
  <si>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</si>
  <si>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</si>
  <si>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</si>
  <si>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</si>
  <si>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</si>
  <si>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</si>
  <si>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</si>
  <si>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</si>
  <si>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</si>
  <si>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</si>
  <si>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</si>
  <si>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</si>
  <si>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</si>
  <si>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</si>
  <si>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</si>
  <si>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</si>
  <si>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</si>
  <si>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</si>
  <si>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</si>
  <si>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</si>
  <si>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</si>
  <si>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</si>
  <si>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</si>
  <si>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</si>
  <si>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</si>
  <si>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</si>
  <si>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</si>
  <si>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</si>
  <si>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</si>
  <si>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</si>
  <si>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</si>
  <si>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</si>
  <si>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</si>
  <si>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</si>
  <si>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</si>
  <si>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</si>
  <si>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</si>
  <si>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</si>
  <si>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</si>
  <si>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</si>
  <si>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</si>
  <si>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</si>
  <si>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</si>
  <si>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</si>
  <si>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</si>
  <si>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</si>
  <si>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</si>
  <si>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</si>
  <si>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</si>
  <si>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</si>
  <si>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</si>
  <si>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</si>
  <si>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</si>
  <si>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</si>
  <si>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</si>
  <si>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</si>
  <si>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</si>
  <si>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</si>
  <si>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</si>
  <si>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</si>
  <si>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</si>
  <si>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</si>
  <si>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</si>
  <si>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</si>
  <si>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</si>
  <si>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</si>
  <si>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</si>
  <si>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</si>
  <si>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</si>
  <si>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</si>
  <si>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</si>
  <si>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</si>
  <si>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</si>
  <si>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</si>
  <si>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</si>
  <si>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</si>
  <si>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</si>
  <si>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</si>
  <si>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</si>
  <si>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</si>
  <si>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</si>
  <si>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</si>
  <si>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</si>
  <si>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</si>
  <si>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</si>
  <si>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</si>
  <si>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</si>
  <si>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</si>
  <si>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</si>
  <si>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</si>
  <si>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</si>
  <si>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</si>
  <si>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</si>
  <si>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</si>
  <si>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</si>
  <si>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</si>
  <si>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</si>
  <si>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</si>
  <si>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</si>
  <si>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</si>
  <si>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</si>
  <si>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</si>
  <si>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</si>
  <si>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</si>
  <si>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</si>
  <si>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</si>
  <si>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</si>
  <si>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</si>
  <si>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</si>
  <si>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</si>
  <si>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</si>
  <si>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</si>
  <si>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</si>
  <si>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</si>
  <si>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</si>
  <si>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</si>
  <si>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</si>
  <si>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</si>
  <si>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</si>
  <si>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</si>
  <si>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</si>
  <si>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</si>
  <si>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</si>
  <si>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</si>
  <si>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</si>
  <si>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</si>
  <si>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</si>
  <si>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</si>
  <si>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</si>
  <si>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</si>
  <si>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</si>
  <si>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</si>
  <si>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</si>
  <si>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</si>
  <si>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</si>
  <si>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</si>
  <si>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</si>
  <si>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</si>
  <si>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</si>
  <si>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</si>
  <si>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</si>
  <si>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</si>
  <si>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</si>
  <si>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</si>
  <si>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</si>
  <si>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</si>
  <si>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</si>
  <si>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</si>
  <si>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</si>
  <si>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</si>
  <si>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</si>
  <si>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</si>
  <si>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</si>
  <si>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</si>
  <si>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</si>
  <si>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</si>
  <si>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</si>
  <si>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</si>
  <si>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</si>
  <si>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</si>
  <si>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</si>
  <si>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</si>
  <si>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</si>
  <si>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</si>
  <si>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</si>
  <si>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</si>
  <si>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</si>
  <si>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</si>
  <si>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</si>
  <si>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</si>
  <si>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</si>
  <si>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</si>
  <si>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</si>
  <si>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</si>
  <si>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</si>
  <si>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</si>
  <si>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</si>
  <si>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</si>
  <si>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</si>
  <si>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</si>
  <si>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</si>
  <si>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</si>
  <si>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</si>
  <si>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</si>
  <si>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</si>
  <si>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</si>
  <si>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</si>
  <si>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</si>
  <si>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</si>
  <si>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</si>
  <si>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</si>
  <si>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</si>
  <si>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</si>
  <si>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</si>
  <si>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</si>
  <si>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</si>
  <si>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</si>
  <si>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</si>
  <si>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</si>
  <si>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</si>
  <si>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</si>
  <si>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</si>
  <si>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</si>
  <si>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</si>
  <si>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</si>
  <si>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</si>
  <si>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</si>
  <si>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</si>
  <si>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</si>
  <si>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</si>
  <si>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</si>
  <si>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</si>
  <si>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</si>
  <si>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</si>
  <si>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</si>
  <si>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</si>
  <si>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</si>
  <si>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</si>
  <si>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</si>
  <si>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</si>
  <si>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</si>
  <si>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</si>
  <si>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</si>
  <si>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</si>
  <si>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</si>
  <si>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</si>
  <si>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</si>
  <si>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</si>
  <si>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</si>
  <si>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</si>
  <si>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</si>
  <si>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</si>
  <si>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</si>
  <si>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</si>
  <si>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</si>
  <si>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</si>
  <si>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</si>
  <si>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</si>
  <si>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</si>
  <si>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</si>
  <si>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</si>
  <si>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</si>
  <si>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</si>
  <si>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</si>
  <si>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</si>
  <si>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</si>
  <si>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</si>
  <si>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</si>
  <si>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</si>
  <si>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</si>
  <si>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</si>
  <si>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</si>
  <si>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</si>
  <si>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</si>
  <si>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</si>
  <si>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</si>
  <si>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</si>
  <si>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</si>
  <si>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</si>
  <si>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</si>
  <si>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</si>
  <si>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</si>
  <si>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</si>
  <si>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</si>
  <si>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</si>
  <si>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</si>
  <si>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</si>
  <si>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</si>
  <si>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</si>
  <si>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</si>
  <si>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</si>
  <si>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</si>
  <si>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</si>
  <si>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</si>
  <si>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</si>
  <si>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</si>
  <si>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</si>
  <si>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</si>
  <si>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</si>
  <si>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</si>
  <si>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</si>
  <si>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</si>
  <si>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</si>
  <si>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</si>
  <si>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</si>
  <si>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</si>
  <si>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</si>
  <si>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</si>
  <si>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</si>
  <si>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</si>
  <si>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</si>
  <si>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</si>
  <si>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</si>
  <si>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</si>
  <si>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</si>
  <si>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</si>
  <si>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</si>
  <si>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</si>
  <si>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</si>
  <si>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</si>
  <si>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</si>
  <si>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</si>
  <si>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</si>
  <si>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</si>
  <si>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</si>
  <si>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</si>
  <si>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</si>
  <si>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</si>
  <si>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</si>
  <si>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</si>
  <si>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</si>
  <si>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</si>
  <si>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</si>
  <si>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</si>
  <si>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</si>
  <si>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</si>
  <si>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</si>
  <si>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</si>
  <si>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</si>
  <si>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</si>
  <si>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</si>
  <si>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</si>
  <si>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</si>
  <si>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</si>
  <si>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</si>
  <si>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</si>
  <si>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</si>
  <si>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</si>
  <si>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</si>
  <si>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</si>
  <si>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</si>
  <si>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</si>
  <si>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</si>
  <si>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</si>
  <si>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</si>
  <si>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</si>
  <si>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</si>
  <si>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</si>
  <si>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</si>
  <si>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</si>
  <si>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</si>
  <si>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</si>
  <si>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</si>
  <si>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</si>
  <si>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</si>
  <si>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</si>
  <si>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</si>
  <si>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</si>
  <si>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</si>
  <si>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</si>
  <si>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</si>
  <si>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</si>
  <si>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</si>
  <si>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</si>
  <si>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</si>
  <si>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</si>
  <si>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</si>
  <si>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</si>
  <si>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</si>
  <si>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</si>
  <si>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</si>
  <si>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</si>
  <si>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</si>
  <si>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</si>
  <si>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</si>
  <si>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</si>
  <si>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</si>
  <si>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</si>
  <si>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</si>
  <si>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</si>
  <si>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</si>
  <si>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</si>
  <si>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</si>
  <si>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</si>
  <si>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</si>
  <si>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</si>
  <si>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</si>
  <si>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</si>
  <si>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</si>
  <si>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</si>
  <si>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</si>
  <si>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</si>
  <si>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</si>
  <si>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</si>
  <si>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</si>
  <si>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</si>
  <si>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</si>
  <si>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</si>
  <si>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</si>
  <si>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</si>
  <si>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</si>
  <si>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</si>
  <si>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</si>
  <si>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</si>
  <si>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</si>
  <si>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</si>
  <si>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</si>
  <si>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</si>
  <si>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</si>
  <si>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</si>
  <si>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</si>
  <si>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</si>
  <si>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</si>
  <si>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</si>
  <si>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</si>
  <si>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</si>
  <si>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</si>
  <si>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</si>
  <si>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</si>
  <si>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</si>
  <si>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</si>
  <si>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</si>
  <si>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</si>
  <si>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</si>
  <si>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</si>
  <si>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</si>
  <si>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</si>
  <si>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</si>
  <si>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</si>
  <si>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</si>
  <si>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</si>
  <si>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</si>
  <si>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</si>
  <si>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</si>
  <si>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</si>
  <si>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</si>
  <si>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</si>
  <si>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</si>
  <si>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</si>
  <si>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</si>
  <si>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</si>
  <si>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</si>
  <si>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</si>
  <si>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</si>
  <si>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</si>
  <si>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</si>
  <si>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</si>
  <si>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</si>
  <si>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</si>
  <si>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</si>
  <si>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</si>
  <si>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</si>
  <si>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</si>
  <si>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</si>
  <si>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</si>
  <si>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</si>
  <si>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</si>
  <si>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</si>
  <si>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</si>
  <si>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</si>
  <si>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</si>
  <si>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</si>
  <si>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</si>
  <si>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</si>
  <si>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</si>
  <si>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</si>
  <si>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</si>
  <si>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</si>
  <si>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</si>
  <si>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</si>
  <si>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</si>
  <si>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</si>
  <si>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</si>
  <si>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</si>
  <si>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</si>
  <si>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</si>
  <si>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</si>
  <si>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</si>
  <si>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</si>
  <si>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</si>
  <si>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</si>
  <si>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</si>
  <si>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</si>
  <si>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</si>
  <si>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</si>
  <si>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</si>
  <si>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</si>
  <si>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</si>
  <si>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</si>
  <si>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</si>
  <si>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</si>
  <si>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</si>
  <si>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</si>
  <si>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</si>
  <si>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</si>
  <si>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</si>
  <si>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</si>
  <si>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</si>
  <si>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</si>
  <si>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</si>
  <si>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</si>
  <si>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</si>
  <si>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</si>
  <si>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</si>
  <si>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</si>
  <si>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</si>
  <si>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</si>
  <si>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</si>
  <si>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</si>
  <si>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</si>
  <si>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</si>
  <si>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</si>
  <si>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</si>
  <si>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</si>
  <si>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</si>
  <si>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</si>
  <si>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</si>
  <si>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</si>
  <si>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</si>
  <si>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</si>
  <si>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</si>
  <si>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</si>
  <si>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</si>
  <si>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</si>
  <si>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</si>
  <si>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</si>
  <si>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</si>
  <si>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</si>
  <si>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</si>
  <si>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</si>
  <si>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</si>
  <si>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</si>
  <si>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</si>
  <si>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</si>
  <si>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</si>
  <si>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</si>
  <si>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</si>
  <si>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</si>
  <si>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</si>
  <si>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</si>
  <si>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</si>
  <si>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</si>
  <si>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</si>
  <si>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</si>
  <si>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</si>
  <si>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</si>
  <si>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</si>
  <si>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</si>
  <si>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</si>
  <si>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</si>
  <si>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</si>
  <si>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</si>
  <si>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</si>
  <si>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</si>
  <si>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</si>
  <si>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</si>
  <si>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</si>
  <si>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</si>
  <si>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</si>
  <si>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</si>
  <si>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</si>
  <si>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</si>
  <si>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</si>
  <si>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</si>
  <si>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</si>
  <si>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</si>
  <si>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</si>
  <si>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</si>
  <si>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</si>
  <si>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</si>
  <si>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</si>
  <si>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</si>
  <si>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</si>
  <si>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</si>
  <si>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</si>
  <si>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</si>
  <si>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</si>
  <si>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</si>
  <si>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</si>
  <si>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</si>
  <si>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</si>
  <si>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</si>
  <si>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</si>
  <si>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</si>
  <si>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</si>
  <si>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</si>
  <si>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</si>
  <si>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</si>
  <si>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</si>
  <si>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</si>
  <si>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</si>
  <si>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</si>
  <si>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</si>
  <si>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</si>
  <si>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</si>
  <si>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</si>
  <si>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</si>
  <si>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</si>
  <si>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</si>
  <si>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</si>
  <si>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</si>
  <si>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</si>
  <si>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</si>
  <si>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</si>
  <si>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</si>
  <si>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</si>
  <si>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</si>
  <si>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</si>
  <si>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</si>
  <si>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</si>
  <si>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</si>
  <si>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</si>
  <si>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</si>
  <si>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</si>
  <si>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</si>
  <si>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</si>
  <si>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</si>
  <si>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</si>
  <si>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</si>
  <si>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</si>
  <si>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</si>
  <si>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</si>
  <si>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</si>
  <si>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</si>
  <si>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</si>
  <si>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</si>
  <si>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</si>
  <si>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</si>
  <si>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</si>
  <si>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</si>
  <si>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</si>
  <si>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</si>
  <si>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</si>
  <si>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</si>
  <si>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</si>
  <si>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</si>
  <si>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</si>
  <si>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</si>
  <si>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</si>
  <si>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</si>
  <si>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</si>
  <si>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</si>
  <si>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</si>
  <si>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</si>
  <si>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</si>
  <si>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</si>
  <si>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</si>
  <si>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</si>
  <si>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</si>
  <si>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</si>
  <si>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</si>
  <si>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</si>
  <si>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</si>
  <si>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</si>
  <si>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</si>
  <si>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</si>
  <si>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</si>
  <si>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</si>
  <si>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</si>
  <si>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</si>
  <si>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</si>
  <si>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</si>
  <si>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</si>
  <si>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</si>
  <si>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</si>
  <si>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</si>
  <si>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</si>
  <si>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</si>
  <si>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</si>
  <si>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</si>
  <si>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</si>
  <si>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</si>
  <si>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</si>
  <si>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</si>
  <si>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</si>
  <si>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</si>
  <si>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</si>
  <si>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</si>
  <si>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</si>
  <si>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</si>
  <si>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</si>
  <si>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</si>
  <si>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</si>
  <si>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</si>
  <si>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</si>
  <si>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</si>
  <si>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</si>
  <si>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</si>
  <si>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</si>
  <si>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</si>
  <si>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</si>
  <si>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</si>
  <si>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</si>
  <si>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</si>
  <si>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</si>
  <si>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</si>
  <si>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</si>
  <si>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</si>
  <si>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</si>
  <si>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</si>
  <si>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</si>
  <si>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</si>
  <si>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</si>
  <si>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</si>
  <si>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</si>
  <si>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</si>
  <si>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</si>
  <si>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</si>
  <si>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</si>
  <si>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</si>
  <si>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</si>
  <si>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</si>
  <si>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</si>
  <si>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</si>
  <si>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</si>
  <si>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</si>
  <si>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</si>
  <si>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</si>
  <si>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</si>
  <si>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</si>
  <si>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</si>
  <si>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</si>
  <si>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</si>
  <si>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</si>
  <si>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</si>
  <si>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</si>
  <si>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</si>
  <si>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</si>
  <si>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</si>
  <si>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</si>
  <si>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</si>
  <si>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</si>
  <si>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</si>
  <si>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</si>
  <si>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</si>
  <si>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</si>
  <si>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</si>
  <si>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</si>
  <si>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</si>
  <si>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</si>
  <si>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</si>
  <si>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</si>
  <si>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</si>
  <si>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</si>
  <si>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</si>
  <si>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</si>
  <si>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</si>
  <si>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</si>
  <si>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</si>
  <si>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</si>
  <si>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</si>
  <si>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</si>
  <si>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</si>
  <si>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</si>
  <si>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</si>
  <si>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</si>
  <si>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</si>
  <si>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</si>
  <si>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</si>
  <si>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</si>
  <si>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</si>
  <si>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</si>
  <si>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</si>
  <si>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</si>
  <si>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</si>
  <si>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</si>
  <si>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</si>
  <si>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</si>
  <si>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</si>
  <si>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</si>
  <si>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</si>
  <si>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</si>
  <si>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</si>
  <si>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</si>
  <si>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</si>
  <si>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</si>
  <si>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</si>
  <si>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</si>
  <si>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</si>
  <si>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</si>
  <si>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</si>
  <si>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</si>
  <si>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</si>
  <si>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</si>
  <si>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</si>
  <si>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</si>
  <si>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</si>
  <si>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</si>
  <si>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</si>
  <si>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</si>
  <si>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</si>
  <si>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</si>
  <si>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</si>
  <si>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</si>
  <si>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</si>
  <si>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</si>
  <si>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</si>
  <si>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</si>
  <si>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</si>
  <si>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</si>
  <si>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</si>
  <si>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</si>
  <si>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</si>
  <si>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</si>
  <si>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</si>
  <si>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</si>
  <si>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</si>
  <si>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</si>
  <si>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</si>
  <si>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</si>
  <si>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</si>
  <si>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</si>
  <si>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</si>
  <si>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</si>
  <si>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</si>
  <si>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</si>
  <si>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</si>
  <si>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</si>
  <si>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</si>
  <si>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</si>
  <si>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</si>
  <si>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</si>
  <si>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</si>
  <si>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</si>
  <si>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</si>
  <si>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</si>
  <si>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</si>
  <si>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</si>
  <si>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</si>
  <si>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</si>
  <si>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</si>
  <si>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</si>
  <si>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</si>
  <si>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</si>
  <si>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</si>
  <si>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</si>
  <si>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</si>
  <si>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</si>
  <si>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</si>
  <si>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</si>
  <si>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</si>
  <si>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</si>
  <si>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</si>
  <si>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</si>
  <si>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</si>
  <si>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</si>
  <si>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</si>
  <si>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</si>
  <si>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</si>
  <si>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</si>
  <si>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</si>
  <si>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</si>
  <si>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</si>
  <si>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</si>
  <si>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</si>
  <si>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</si>
  <si>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</si>
  <si>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</si>
  <si>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</si>
  <si>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</si>
  <si>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</si>
  <si>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</si>
  <si>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</si>
  <si>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</si>
  <si>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</si>
  <si>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</si>
  <si>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</si>
  <si>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</si>
  <si>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</si>
  <si>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</si>
  <si>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</si>
  <si>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</si>
  <si>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</si>
  <si>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</si>
  <si>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</si>
  <si>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</si>
  <si>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</si>
  <si>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</si>
  <si>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</si>
  <si>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</si>
  <si>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</si>
  <si>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</si>
  <si>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</si>
  <si>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</si>
  <si>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</si>
  <si>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</si>
  <si>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</si>
  <si>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</si>
  <si>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</si>
  <si>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</si>
  <si>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</si>
  <si>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</si>
  <si>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</si>
  <si>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</si>
  <si>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</si>
  <si>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</si>
  <si>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</si>
  <si>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</si>
  <si>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</si>
  <si>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</si>
  <si>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</si>
  <si>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</si>
  <si>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</si>
  <si>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</si>
  <si>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</si>
  <si>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</si>
  <si>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</si>
  <si>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</si>
  <si>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</si>
  <si>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</si>
  <si>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</si>
  <si>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</si>
  <si>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</si>
  <si>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</si>
  <si>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</si>
  <si>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</si>
  <si>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</si>
  <si>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</si>
  <si>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</si>
  <si>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</si>
  <si>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</si>
  <si>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</si>
  <si>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</si>
  <si>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</si>
  <si>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</si>
  <si>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</si>
  <si>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</si>
  <si>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</si>
  <si>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</si>
  <si>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</si>
  <si>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</si>
  <si>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</si>
  <si>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</si>
  <si>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</si>
  <si>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</si>
  <si>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</si>
  <si>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</si>
  <si>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</si>
  <si>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</si>
  <si>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</si>
  <si>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</si>
  <si>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</si>
  <si>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</si>
  <si>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</si>
  <si>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</si>
  <si>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</si>
  <si>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</si>
  <si>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</si>
  <si>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</si>
  <si>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</si>
  <si>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</si>
  <si>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</si>
  <si>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</si>
  <si>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</si>
  <si>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</si>
  <si>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</si>
  <si>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</si>
  <si>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</si>
  <si>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</si>
  <si>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</si>
  <si>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</si>
  <si>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</si>
  <si>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</si>
  <si>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</si>
  <si>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</si>
  <si>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</si>
  <si>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</si>
  <si>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</si>
  <si>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</si>
  <si>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</si>
  <si>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</si>
  <si>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</si>
  <si>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</si>
  <si>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</si>
  <si>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</si>
  <si>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</si>
  <si>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</si>
  <si>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</si>
  <si>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</si>
  <si>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</si>
  <si>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</si>
  <si>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</si>
  <si>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</si>
  <si>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</si>
  <si>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</si>
  <si>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</si>
  <si>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</si>
  <si>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</si>
  <si>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</si>
  <si>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</si>
  <si>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</si>
  <si>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</si>
  <si>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</si>
  <si>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</si>
  <si>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</si>
  <si>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</si>
  <si>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</si>
  <si>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</si>
  <si>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</si>
  <si>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</si>
  <si>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</si>
  <si>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</si>
  <si>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</si>
  <si>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</si>
  <si>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</si>
  <si>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</si>
  <si>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</si>
  <si>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</si>
  <si>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</si>
  <si>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</si>
  <si>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</si>
  <si>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</si>
  <si>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</si>
  <si>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</si>
  <si>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</si>
  <si>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</si>
  <si>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</si>
  <si>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</si>
  <si>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</si>
  <si>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</si>
  <si>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</si>
  <si>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</si>
  <si>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</si>
  <si>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</si>
  <si>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</si>
  <si>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</si>
  <si>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</si>
  <si>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</si>
  <si>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</si>
  <si>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</si>
  <si>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</si>
  <si>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</si>
  <si>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</si>
  <si>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</si>
  <si>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</si>
  <si>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</si>
  <si>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</si>
  <si>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</si>
  <si>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</si>
  <si>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</si>
  <si>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</si>
  <si>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</si>
  <si>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</si>
  <si>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</si>
  <si>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</si>
  <si>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</si>
  <si>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</si>
  <si>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</si>
  <si>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</si>
  <si>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</si>
  <si>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</si>
  <si>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</si>
  <si>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</si>
  <si>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</si>
  <si>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</si>
  <si>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</si>
  <si>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</si>
  <si>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</si>
  <si>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</si>
  <si>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</si>
  <si>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</si>
  <si>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</si>
  <si>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</si>
  <si>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</si>
  <si>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</si>
  <si>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</si>
  <si>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</si>
  <si>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</si>
  <si>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</si>
  <si>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</si>
  <si>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</si>
  <si>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</si>
  <si>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</si>
  <si>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</si>
  <si>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</si>
  <si>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</si>
  <si>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</si>
  <si>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</si>
  <si>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</si>
  <si>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</si>
  <si>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</si>
  <si>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</si>
  <si>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</si>
  <si>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</si>
  <si>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</si>
  <si>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</si>
  <si>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</si>
  <si>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</si>
  <si>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</si>
  <si>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</si>
  <si>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</si>
  <si>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</si>
  <si>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</si>
  <si>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</si>
  <si>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</si>
  <si>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</si>
  <si>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</si>
  <si>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</si>
  <si>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</si>
  <si>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</si>
  <si>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</si>
  <si>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</si>
  <si>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</si>
  <si>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</si>
  <si>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</si>
  <si>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</si>
  <si>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</si>
  <si>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</si>
  <si>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</si>
  <si>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</si>
  <si>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</si>
  <si>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</si>
  <si>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</si>
  <si>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</si>
  <si>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</si>
  <si>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</si>
  <si>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</si>
  <si>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</si>
  <si>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</si>
  <si>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</si>
  <si>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</si>
  <si>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</si>
  <si>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</si>
  <si>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</si>
  <si>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</si>
  <si>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</si>
  <si>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</si>
  <si>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</si>
  <si>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</si>
  <si>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</si>
  <si>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</si>
  <si>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</si>
  <si>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</si>
  <si>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</si>
  <si>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</si>
  <si>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</si>
  <si>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</si>
  <si>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</si>
  <si>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</si>
  <si>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</si>
  <si>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</si>
  <si>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</si>
  <si>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</si>
  <si>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</si>
  <si>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</si>
  <si>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</si>
  <si>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</si>
  <si>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</si>
  <si>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</si>
  <si>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</si>
  <si>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</si>
  <si>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</si>
  <si>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</si>
  <si>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</si>
  <si>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</si>
  <si>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</si>
  <si>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</si>
  <si>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</si>
  <si>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</si>
  <si>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</si>
  <si>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</si>
  <si>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</si>
  <si>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</si>
  <si>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</si>
  <si>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</si>
  <si>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</si>
  <si>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</si>
  <si>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</si>
  <si>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</si>
  <si>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</si>
  <si>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</si>
  <si>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</si>
  <si>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</si>
  <si>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</si>
  <si>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</si>
  <si>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</si>
  <si>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</si>
  <si>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</si>
  <si>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</si>
  <si>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</si>
  <si>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</si>
  <si>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</si>
  <si>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</si>
  <si>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</si>
  <si>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</si>
  <si>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</si>
  <si>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</si>
  <si>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</si>
  <si>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</si>
  <si>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</si>
  <si>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</si>
  <si>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</si>
  <si>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</si>
  <si>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</si>
  <si>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</si>
  <si>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</si>
  <si>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</si>
  <si>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</si>
  <si>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</si>
  <si>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</si>
  <si>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</si>
  <si>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</si>
  <si>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</si>
  <si>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</si>
  <si>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</si>
  <si>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</si>
  <si>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</si>
  <si>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</si>
  <si>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</si>
  <si>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</si>
  <si>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</si>
  <si>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</si>
  <si>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</si>
  <si>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</si>
  <si>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</si>
  <si>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</si>
  <si>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</si>
  <si>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</si>
  <si>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</si>
  <si>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</si>
  <si>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</si>
  <si>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</si>
  <si>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</si>
  <si>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</si>
  <si>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</si>
  <si>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</si>
  <si>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</si>
  <si>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</si>
  <si>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</si>
  <si>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</si>
  <si>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</si>
  <si>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</si>
  <si>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</si>
  <si>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</si>
  <si>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</si>
  <si>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</si>
  <si>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</si>
  <si>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</si>
  <si>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</si>
  <si>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</si>
  <si>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</si>
  <si>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</si>
  <si>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</si>
  <si>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</si>
  <si>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</si>
  <si>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</si>
  <si>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</si>
  <si>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</si>
  <si>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</si>
  <si>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</si>
  <si>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</si>
  <si>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</si>
  <si>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</si>
  <si>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</si>
  <si>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</si>
  <si>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</si>
  <si>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</si>
  <si>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</si>
  <si>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</si>
  <si>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</si>
  <si>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</si>
  <si>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</si>
  <si>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</si>
  <si>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</si>
  <si>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</si>
  <si>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</si>
  <si>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</si>
  <si>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</si>
  <si>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</si>
  <si>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</si>
  <si>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</si>
  <si>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</si>
  <si>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</si>
  <si>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</si>
  <si>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</si>
  <si>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</si>
  <si>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</si>
  <si>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</si>
  <si>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</si>
  <si>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</si>
  <si>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</si>
  <si>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</si>
  <si>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</si>
  <si>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</si>
  <si>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</si>
  <si>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</si>
  <si>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</si>
  <si>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</si>
  <si>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</si>
  <si>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</si>
  <si>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</si>
  <si>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</si>
  <si>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</si>
  <si>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</si>
  <si>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</si>
  <si>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</si>
  <si>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</si>
  <si>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</si>
  <si>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</si>
  <si>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</si>
  <si>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</si>
  <si>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</si>
  <si>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</si>
  <si>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</si>
  <si>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</si>
  <si>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</si>
  <si>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</si>
  <si>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</si>
  <si>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</si>
  <si>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</si>
  <si>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</si>
  <si>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</si>
  <si>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</si>
  <si>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</si>
  <si>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</si>
  <si>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</si>
  <si>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</si>
  <si>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</si>
  <si>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</si>
  <si>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</si>
  <si>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</si>
  <si>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</si>
  <si>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</si>
  <si>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</si>
  <si>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</si>
  <si>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</si>
  <si>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</si>
  <si>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</si>
  <si>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</si>
  <si>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</si>
  <si>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</si>
  <si>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</si>
  <si>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</si>
  <si>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</si>
  <si>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</si>
  <si>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</si>
  <si>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</si>
  <si>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</si>
  <si>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</si>
  <si>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</si>
  <si>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</si>
  <si>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</si>
  <si>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</si>
  <si>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</si>
  <si>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</si>
  <si>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</si>
  <si>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</si>
  <si>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</si>
  <si>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</si>
  <si>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</si>
  <si>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</si>
  <si>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</si>
  <si>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</si>
  <si>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</si>
  <si>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</si>
  <si>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</si>
  <si>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</si>
  <si>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</si>
  <si>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</si>
  <si>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</si>
  <si>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</si>
  <si>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</si>
  <si>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</si>
  <si>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</si>
  <si>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</si>
  <si>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</si>
  <si>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</si>
  <si>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</si>
  <si>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</si>
  <si>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</si>
  <si>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</si>
  <si>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</si>
  <si>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</si>
  <si>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</si>
  <si>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</si>
  <si>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</si>
  <si>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</si>
  <si>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</si>
  <si>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</si>
  <si>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</si>
  <si>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</si>
  <si>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</si>
  <si>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</si>
  <si>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</si>
  <si>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</si>
  <si>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</si>
  <si>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</si>
  <si>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</si>
  <si>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</si>
  <si>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</si>
  <si>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</si>
  <si>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</si>
  <si>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</si>
  <si>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</si>
  <si>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</si>
  <si>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</si>
  <si>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</si>
  <si>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</si>
  <si>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</si>
  <si>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</si>
  <si>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</si>
  <si>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</si>
  <si>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</si>
  <si>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</si>
  <si>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</si>
  <si>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</si>
  <si>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</si>
  <si>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</si>
  <si>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</si>
  <si>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</si>
  <si>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</si>
  <si>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</si>
  <si>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</si>
  <si>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</si>
  <si>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</si>
  <si>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</si>
  <si>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</si>
  <si>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</si>
  <si>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</si>
  <si>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</si>
  <si>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</si>
  <si>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</si>
  <si>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</si>
  <si>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</si>
  <si>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</si>
  <si>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</si>
  <si>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</si>
  <si>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</si>
  <si>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</si>
  <si>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</si>
  <si>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</si>
  <si>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</si>
  <si>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</si>
  <si>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</si>
  <si>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</si>
  <si>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</si>
  <si>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</si>
  <si>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</si>
  <si>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</si>
  <si>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</si>
  <si>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</si>
  <si>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</si>
  <si>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</si>
  <si>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</si>
  <si>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</si>
  <si>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</si>
  <si>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</si>
  <si>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</si>
  <si>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</si>
  <si>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</si>
  <si>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</si>
  <si>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</si>
  <si>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</si>
  <si>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</si>
  <si>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</si>
  <si>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</si>
  <si>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</si>
  <si>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</si>
  <si>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</si>
  <si>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</si>
  <si>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</si>
  <si>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</si>
  <si>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</si>
  <si>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</si>
  <si>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</si>
  <si>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</si>
  <si>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</si>
  <si>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</si>
  <si>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</si>
  <si>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</si>
  <si>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</si>
  <si>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</si>
  <si>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</si>
  <si>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</si>
  <si>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</si>
  <si>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</si>
  <si>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</si>
  <si>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</si>
  <si>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</si>
  <si>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</si>
  <si>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</si>
  <si>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</si>
  <si>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</si>
  <si>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</si>
  <si>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</si>
  <si>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</si>
  <si>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</si>
  <si>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</si>
  <si>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</si>
  <si>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</si>
  <si>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</si>
  <si>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</si>
  <si>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</si>
  <si>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</si>
  <si>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</si>
  <si>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</si>
  <si>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</si>
  <si>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</si>
  <si>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</si>
  <si>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</si>
  <si>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</si>
  <si>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</si>
  <si>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</si>
  <si>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</si>
  <si>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</si>
  <si>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</si>
  <si>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</si>
  <si>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</si>
  <si>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</si>
  <si>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</si>
  <si>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</si>
  <si>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</si>
  <si>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</si>
  <si>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</si>
  <si>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</si>
  <si>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</si>
  <si>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</si>
  <si>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</si>
  <si>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</si>
  <si>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</si>
  <si>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</si>
  <si>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</si>
  <si>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</si>
  <si>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</si>
  <si>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</si>
  <si>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</si>
  <si>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</si>
  <si>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</si>
  <si>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</si>
  <si>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</si>
  <si>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</si>
  <si>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</si>
  <si>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</si>
  <si>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</si>
  <si>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</si>
  <si>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</si>
  <si>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</si>
  <si>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</si>
  <si>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</si>
  <si>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</si>
  <si>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</si>
  <si>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</si>
  <si>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</si>
  <si>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</si>
  <si>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</si>
  <si>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</si>
  <si>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</si>
  <si>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</si>
  <si>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</si>
  <si>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</si>
  <si>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</si>
  <si>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</si>
  <si>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</si>
  <si>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</si>
  <si>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</si>
  <si>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</si>
  <si>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</si>
  <si>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</si>
  <si>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</si>
  <si>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</si>
  <si>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</si>
  <si>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</si>
  <si>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</si>
  <si>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</si>
  <si>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</si>
  <si>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</si>
  <si>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</si>
  <si>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</si>
  <si>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</si>
  <si>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</si>
  <si>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</si>
  <si>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</si>
  <si>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</si>
  <si>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</si>
  <si>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</si>
  <si>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</si>
  <si>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</si>
  <si>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</si>
  <si>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</si>
  <si>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</si>
  <si>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</si>
  <si>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</si>
  <si>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</si>
  <si>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</si>
  <si>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</si>
  <si>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</si>
  <si>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</si>
  <si>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</si>
  <si>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</si>
  <si>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</si>
  <si>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</si>
  <si>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</si>
  <si>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</si>
  <si>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</si>
  <si>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</si>
  <si>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</si>
  <si>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</si>
  <si>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</si>
  <si>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</si>
  <si>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</si>
  <si>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</si>
  <si>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</si>
  <si>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</si>
  <si>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</si>
  <si>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</si>
  <si>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</si>
  <si>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</si>
  <si>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</si>
  <si>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</si>
  <si>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</si>
  <si>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</si>
  <si>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</si>
  <si>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</si>
  <si>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</si>
  <si>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</si>
  <si>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</si>
  <si>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</si>
  <si>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</si>
  <si>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</si>
  <si>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</si>
  <si>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</si>
  <si>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</si>
  <si>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</si>
  <si>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</si>
  <si>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</si>
  <si>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</si>
  <si>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</si>
  <si>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</si>
  <si>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</si>
  <si>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</si>
  <si>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</si>
  <si>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</si>
  <si>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</si>
  <si>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</si>
  <si>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</si>
  <si>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</si>
  <si>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</si>
  <si>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</si>
  <si>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</si>
  <si>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</si>
  <si>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</si>
  <si>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</si>
  <si>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</si>
  <si>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</si>
  <si>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</si>
  <si>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</si>
  <si>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</si>
  <si>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</si>
  <si>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</si>
  <si>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</si>
  <si>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</si>
  <si>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</si>
  <si>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</si>
  <si>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</si>
  <si>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</si>
  <si>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</si>
  <si>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</si>
  <si>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</si>
  <si>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</si>
  <si>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</si>
  <si>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</si>
  <si>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</si>
  <si>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</si>
  <si>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</si>
  <si>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</si>
  <si>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</si>
  <si>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</si>
  <si>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</si>
  <si>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</si>
  <si>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</si>
  <si>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</si>
  <si>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</si>
  <si>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</si>
  <si>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</si>
  <si>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</si>
  <si>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</si>
  <si>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</si>
  <si>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</si>
  <si>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</si>
  <si>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</si>
  <si>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</si>
  <si>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</si>
  <si>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</si>
  <si>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</si>
  <si>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</si>
  <si>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</si>
  <si>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</si>
  <si>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</si>
  <si>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</si>
  <si>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</si>
  <si>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</si>
  <si>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</si>
  <si>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</si>
  <si>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</si>
  <si>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</si>
  <si>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</si>
  <si>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</si>
  <si>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</si>
  <si>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</si>
  <si>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</si>
  <si>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</si>
  <si>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</si>
  <si>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</si>
  <si>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</si>
  <si>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</si>
  <si>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</si>
  <si>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</si>
  <si>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</si>
  <si>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</si>
  <si>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</si>
  <si>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</si>
  <si>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</si>
  <si>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</si>
  <si>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</si>
  <si>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</si>
  <si>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</si>
  <si>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</si>
  <si>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</si>
  <si>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</si>
  <si>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</si>
  <si>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</si>
  <si>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</si>
  <si>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</si>
  <si>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</si>
  <si>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</si>
  <si>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</si>
  <si>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</si>
  <si>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</si>
  <si>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</si>
  <si>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</si>
  <si>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</si>
  <si>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</si>
  <si>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</si>
  <si>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</si>
  <si>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</si>
  <si>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</si>
  <si>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</si>
  <si>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</si>
  <si>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</si>
  <si>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</si>
  <si>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</si>
  <si>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</si>
  <si>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</si>
  <si>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</si>
  <si>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</si>
  <si>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</si>
  <si>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</si>
  <si>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</si>
  <si>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</si>
  <si>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</si>
  <si>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</si>
  <si>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</si>
  <si>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</si>
  <si>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</si>
  <si>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</si>
  <si>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</si>
  <si>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</si>
  <si>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</si>
  <si>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</si>
  <si>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</si>
  <si>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</si>
  <si>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</si>
  <si>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</si>
  <si>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</si>
  <si>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</si>
  <si>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</si>
  <si>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</si>
  <si>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</si>
  <si>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</si>
  <si>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</si>
  <si>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</si>
  <si>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</si>
  <si>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</si>
  <si>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</si>
  <si>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</si>
  <si>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</si>
  <si>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</si>
  <si>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</si>
  <si>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</si>
  <si>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</si>
  <si>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</si>
  <si>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</si>
  <si>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</si>
  <si>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</si>
  <si>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</si>
  <si>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</si>
  <si>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</si>
  <si>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</si>
  <si>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</si>
  <si>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</si>
  <si>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</si>
  <si>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</si>
  <si>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</si>
  <si>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</si>
  <si>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</si>
  <si>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</si>
  <si>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</si>
  <si>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</si>
  <si>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</si>
  <si>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</si>
  <si>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</si>
  <si>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</si>
  <si>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</si>
  <si>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</si>
  <si>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</si>
  <si>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</si>
  <si>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</si>
  <si>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</si>
  <si>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</si>
  <si>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</si>
  <si>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</si>
  <si>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</si>
  <si>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</si>
  <si>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</si>
  <si>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</si>
  <si>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</si>
  <si>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</si>
  <si>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</si>
  <si>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</si>
  <si>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</si>
  <si>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</si>
  <si>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</si>
  <si>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</si>
  <si>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</si>
  <si>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</si>
  <si>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</si>
  <si>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</si>
  <si>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</si>
  <si>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</si>
  <si>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</si>
  <si>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</si>
  <si>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</si>
  <si>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</si>
  <si>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</si>
  <si>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</si>
  <si>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</si>
  <si>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</si>
  <si>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</si>
  <si>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</si>
  <si>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</si>
  <si>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</si>
  <si>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</si>
  <si>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</si>
  <si>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</si>
  <si>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</si>
  <si>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</si>
  <si>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</si>
  <si>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</si>
  <si>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</si>
  <si>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</si>
  <si>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</si>
  <si>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</si>
  <si>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</si>
  <si>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</si>
  <si>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</si>
  <si>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</si>
  <si>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</si>
  <si>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</si>
  <si>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</si>
  <si>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</si>
  <si>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</si>
  <si>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</si>
  <si>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</si>
  <si>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</si>
  <si>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</si>
  <si>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</si>
  <si>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</si>
  <si>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</si>
  <si>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</si>
  <si>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</si>
  <si>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</si>
  <si>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</si>
  <si>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</si>
  <si>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</si>
  <si>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</si>
  <si>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</si>
  <si>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</si>
  <si>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</si>
  <si>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</si>
  <si>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</si>
  <si>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</si>
  <si>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</si>
  <si>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</si>
  <si>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</si>
  <si>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</si>
  <si>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</si>
  <si>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</si>
  <si>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</si>
  <si>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</si>
  <si>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</si>
  <si>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</si>
  <si>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</si>
  <si>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</si>
  <si>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</si>
  <si>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</si>
  <si>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</si>
  <si>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</si>
  <si>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</si>
  <si>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</si>
  <si>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</si>
  <si>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</si>
  <si>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</si>
  <si>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</si>
  <si>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</si>
  <si>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</si>
  <si>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</si>
  <si>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</si>
  <si>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</si>
  <si>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</si>
  <si>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</si>
  <si>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</si>
  <si>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</si>
  <si>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</si>
  <si>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</si>
  <si>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</si>
  <si>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</si>
  <si>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</si>
  <si>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</si>
  <si>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</si>
  <si>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</si>
  <si>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</si>
  <si>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</si>
  <si>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</si>
  <si>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</si>
  <si>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</si>
  <si>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</si>
  <si>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</si>
  <si>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</si>
  <si>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</si>
  <si>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</si>
  <si>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</si>
  <si>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</si>
  <si>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</si>
  <si>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</si>
  <si>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</si>
  <si>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</si>
  <si>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</si>
  <si>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</si>
  <si>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</si>
  <si>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</si>
  <si>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</si>
  <si>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</si>
  <si>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</si>
  <si>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</si>
  <si>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</si>
  <si>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</si>
  <si>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</si>
  <si>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</si>
  <si>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</si>
  <si>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</si>
  <si>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</si>
  <si>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</si>
  <si>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</si>
  <si>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</si>
  <si>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</si>
  <si>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</si>
  <si>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</si>
  <si>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</si>
  <si>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</si>
  <si>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</si>
  <si>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</si>
  <si>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</si>
  <si>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</si>
  <si>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</si>
  <si>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</si>
  <si>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</si>
  <si>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</si>
  <si>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</si>
  <si>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</si>
  <si>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</si>
  <si>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</si>
  <si>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</si>
  <si>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</si>
  <si>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</si>
  <si>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</si>
  <si>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</si>
  <si>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</si>
  <si>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</si>
  <si>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</si>
  <si>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</si>
  <si>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</si>
  <si>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</si>
  <si>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</si>
  <si>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</si>
  <si>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</si>
  <si>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</si>
  <si>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</si>
  <si>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</si>
  <si>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</si>
  <si>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</si>
  <si>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</si>
  <si>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</si>
  <si>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</si>
  <si>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</si>
  <si>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</si>
  <si>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</si>
  <si>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</si>
  <si>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</si>
  <si>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</si>
  <si>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</si>
  <si>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</si>
  <si>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</si>
  <si>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</si>
  <si>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</si>
  <si>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</si>
  <si>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</si>
  <si>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</si>
  <si>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</si>
  <si>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</si>
  <si>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</si>
  <si>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</si>
  <si>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</si>
  <si>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</si>
  <si>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</si>
  <si>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</si>
  <si>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</si>
  <si>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</si>
  <si>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</si>
  <si>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</si>
  <si>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</si>
  <si>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</si>
  <si>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</si>
  <si>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</si>
  <si>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</si>
  <si>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</si>
  <si>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</si>
  <si>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</si>
  <si>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</si>
  <si>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</si>
  <si>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</si>
  <si>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</si>
  <si>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</si>
  <si>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</si>
  <si>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</si>
  <si>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</si>
  <si>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</si>
  <si>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</si>
  <si>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</si>
  <si>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</si>
  <si>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</si>
  <si>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</si>
  <si>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</si>
  <si>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</si>
  <si>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</si>
  <si>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</si>
  <si>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</si>
  <si>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</si>
  <si>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</si>
  <si>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</si>
  <si>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</si>
  <si>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</si>
  <si>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</si>
  <si>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</si>
  <si>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</si>
  <si>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</si>
  <si>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</si>
  <si>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</si>
  <si>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</si>
  <si>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</si>
  <si>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</si>
  <si>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</si>
  <si>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</si>
  <si>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</si>
  <si>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</si>
  <si>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</si>
  <si>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</si>
  <si>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</si>
  <si>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</si>
  <si>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</si>
  <si>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</si>
  <si>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</si>
  <si>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</si>
  <si>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</si>
  <si>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</si>
  <si>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</si>
  <si>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</si>
  <si>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</si>
  <si>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</si>
  <si>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</si>
  <si>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</si>
  <si>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</si>
  <si>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</si>
  <si>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</si>
  <si>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</si>
  <si>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</si>
  <si>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</si>
  <si>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</si>
  <si>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</si>
  <si>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</si>
  <si>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</si>
  <si>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</si>
  <si>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</si>
  <si>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</si>
  <si>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</si>
  <si>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</si>
  <si>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</si>
  <si>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</si>
  <si>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</si>
  <si>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</si>
  <si>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</si>
  <si>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</si>
  <si>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</si>
  <si>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</si>
  <si>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</si>
  <si>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</si>
  <si>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</si>
  <si>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</si>
  <si>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</si>
  <si>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</si>
  <si>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</si>
  <si>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</si>
  <si>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</si>
  <si>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</si>
  <si>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</si>
  <si>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</si>
  <si>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</si>
  <si>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</si>
  <si>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</si>
  <si>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</si>
  <si>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</si>
  <si>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</si>
  <si>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</si>
  <si>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</si>
  <si>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</si>
  <si>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</si>
  <si>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</si>
  <si>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</si>
  <si>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</si>
  <si>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</si>
  <si>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</si>
  <si>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</si>
  <si>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</si>
  <si>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</si>
  <si>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</si>
  <si>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</si>
  <si>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</si>
  <si>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</si>
  <si>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</si>
  <si>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</si>
  <si>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</si>
  <si>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</si>
  <si>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</si>
  <si>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</si>
  <si>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</si>
  <si>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</si>
  <si>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</si>
  <si>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</si>
  <si>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</si>
  <si>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</si>
  <si>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</si>
  <si>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</si>
  <si>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</si>
  <si>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</si>
  <si>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</si>
  <si>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</si>
  <si>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</si>
  <si>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</si>
  <si>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</si>
  <si>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</si>
  <si>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</si>
  <si>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</si>
  <si>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</si>
  <si>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</si>
  <si>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</si>
  <si>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</si>
  <si>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</si>
  <si>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</si>
  <si>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</si>
  <si>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</si>
  <si>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</si>
  <si>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</si>
  <si>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</si>
  <si>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</si>
  <si>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</si>
  <si>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</si>
  <si>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</si>
  <si>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</si>
  <si>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</si>
  <si>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</si>
  <si>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</si>
  <si>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</si>
  <si>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</si>
  <si>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</si>
  <si>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</si>
  <si>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</si>
  <si>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</si>
  <si>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</si>
  <si>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</si>
  <si>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</si>
  <si>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</si>
  <si>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</si>
  <si>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</si>
  <si>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</si>
  <si>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</si>
  <si>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</si>
  <si>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</si>
  <si>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</si>
  <si>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</si>
  <si>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</si>
  <si>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</si>
  <si>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</si>
  <si>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</si>
  <si>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</si>
  <si>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</si>
  <si>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</si>
  <si>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</si>
  <si>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</si>
  <si>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</si>
  <si>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</si>
  <si>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</si>
  <si>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</si>
  <si>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</si>
  <si>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</si>
  <si>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</si>
  <si>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</si>
  <si>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</si>
  <si>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</si>
  <si>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</si>
  <si>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</si>
  <si>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</si>
  <si>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</si>
  <si>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</si>
  <si>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</si>
  <si>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</si>
  <si>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</si>
  <si>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</si>
  <si>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</si>
  <si>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</si>
  <si>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</si>
  <si>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</si>
  <si>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</si>
  <si>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</si>
  <si>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</si>
  <si>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</si>
  <si>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</si>
  <si>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</si>
  <si>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</si>
  <si>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</si>
  <si>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</si>
  <si>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</si>
  <si>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</si>
  <si>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</si>
  <si>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</si>
  <si>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</si>
  <si>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</si>
  <si>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</si>
  <si>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</si>
  <si>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</si>
  <si>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</si>
  <si>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</si>
  <si>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</si>
  <si>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</si>
  <si>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</si>
  <si>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</si>
  <si>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</si>
  <si>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</si>
  <si>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</si>
  <si>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</si>
  <si>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</si>
  <si>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</si>
  <si>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</si>
  <si>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</si>
  <si>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</si>
  <si>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</si>
  <si>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</si>
  <si>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</si>
  <si>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</si>
  <si>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</si>
  <si>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</si>
  <si>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</si>
  <si>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</si>
  <si>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</si>
  <si>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</si>
  <si>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</si>
  <si>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</si>
  <si>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</si>
  <si>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</si>
  <si>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</si>
  <si>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</si>
  <si>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</si>
  <si>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</si>
  <si>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</si>
  <si>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</si>
  <si>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</si>
  <si>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</si>
  <si>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</si>
  <si>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</si>
  <si>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</si>
  <si>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</si>
  <si>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</si>
  <si>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</si>
  <si>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</si>
  <si>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</si>
  <si>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</si>
  <si>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</si>
  <si>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</si>
  <si>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</si>
  <si>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</si>
  <si>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</si>
  <si>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</si>
  <si>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</si>
  <si>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</si>
  <si>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</si>
  <si>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</si>
  <si>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</si>
  <si>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</si>
  <si>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</si>
  <si>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</si>
  <si>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</si>
  <si>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</si>
  <si>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</si>
  <si>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</si>
  <si>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</si>
  <si>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</si>
  <si>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</si>
  <si>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</si>
  <si>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</si>
  <si>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</si>
  <si>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</si>
  <si>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</si>
  <si>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</si>
  <si>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</si>
  <si>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</si>
  <si>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</si>
  <si>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</si>
  <si>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</si>
  <si>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</si>
  <si>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</si>
  <si>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</si>
  <si>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</si>
  <si>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</si>
  <si>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</si>
  <si>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</si>
  <si>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</si>
  <si>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</si>
  <si>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</si>
  <si>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</si>
  <si>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</si>
  <si>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</si>
  <si>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</si>
  <si>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</si>
  <si>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</si>
  <si>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</si>
  <si>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</si>
  <si>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</si>
  <si>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</si>
  <si>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</si>
  <si>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</si>
  <si>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</si>
  <si>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</si>
  <si>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</si>
  <si>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</si>
  <si>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</si>
  <si>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</si>
  <si>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</si>
  <si>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</si>
  <si>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</si>
  <si>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</si>
  <si>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</si>
  <si>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</si>
  <si>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</si>
  <si>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</si>
  <si>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</si>
  <si>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</si>
  <si>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</si>
  <si>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</si>
  <si>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</si>
  <si>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</si>
  <si>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</si>
  <si>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</si>
  <si>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</si>
  <si>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</si>
  <si>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</si>
  <si>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</si>
  <si>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</si>
  <si>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</si>
  <si>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</si>
  <si>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</si>
  <si>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</si>
  <si>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</si>
  <si>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</si>
  <si>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</si>
  <si>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</si>
  <si>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</si>
  <si>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</si>
  <si>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</si>
  <si>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</si>
  <si>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</si>
  <si>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</si>
  <si>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</si>
  <si>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</si>
  <si>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</si>
  <si>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</si>
  <si>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</si>
  <si>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</si>
  <si>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</si>
  <si>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</si>
  <si>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</si>
  <si>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</si>
  <si>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</si>
  <si>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</si>
  <si>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</si>
  <si>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</si>
  <si>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</si>
  <si>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</si>
  <si>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</si>
  <si>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</si>
  <si>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</si>
  <si>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</si>
  <si>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</si>
  <si>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</si>
  <si>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</si>
  <si>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</si>
  <si>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</si>
  <si>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</si>
  <si>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</si>
  <si>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</si>
  <si>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</si>
  <si>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</si>
  <si>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</si>
  <si>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</si>
  <si>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</si>
  <si>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</si>
  <si>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</si>
  <si>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</si>
  <si>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</si>
  <si>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</si>
  <si>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</si>
  <si>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</si>
  <si>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</si>
  <si>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</si>
  <si>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</si>
  <si>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</si>
  <si>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</si>
  <si>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</si>
  <si>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</si>
  <si>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</si>
  <si>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</si>
  <si>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</si>
  <si>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</si>
  <si>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</si>
  <si>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</si>
  <si>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</si>
  <si>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</si>
  <si>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</si>
  <si>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</si>
  <si>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</si>
  <si>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</si>
  <si>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</si>
  <si>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</si>
  <si>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</si>
  <si>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</si>
  <si>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</si>
  <si>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</si>
  <si>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</si>
  <si>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</si>
  <si>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</si>
  <si>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</si>
  <si>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</si>
  <si>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</si>
  <si>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</si>
  <si>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</si>
  <si>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</si>
  <si>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</si>
  <si>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</si>
  <si>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</si>
  <si>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</si>
  <si>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</si>
  <si>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</si>
  <si>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</si>
  <si>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</si>
  <si>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</si>
  <si>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</si>
  <si>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</si>
  <si>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</si>
  <si>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</si>
  <si>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</si>
  <si>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</si>
  <si>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</si>
  <si>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</si>
  <si>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</si>
  <si>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</si>
  <si>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</si>
  <si>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</si>
  <si>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</si>
  <si>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</si>
  <si>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</si>
  <si>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</si>
  <si>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</si>
  <si>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</si>
  <si>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</si>
  <si>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</si>
  <si>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</si>
  <si>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</si>
  <si>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</si>
  <si>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</si>
  <si>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</si>
  <si>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</si>
  <si>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</si>
  <si>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</si>
  <si>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</si>
  <si>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</si>
  <si>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</si>
  <si>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</si>
  <si>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</si>
  <si>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</si>
  <si>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</si>
  <si>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</si>
  <si>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</si>
  <si>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</si>
  <si>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</si>
  <si>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</si>
  <si>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</si>
  <si>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</si>
  <si>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</si>
  <si>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</si>
  <si>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</si>
  <si>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</si>
  <si>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</si>
  <si>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</si>
  <si>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</si>
  <si>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</si>
  <si>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</si>
  <si>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</si>
  <si>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</si>
  <si>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</si>
  <si>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</si>
  <si>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</si>
  <si>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</si>
  <si>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</si>
  <si>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</si>
  <si>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</si>
  <si>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</si>
  <si>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</si>
  <si>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</si>
  <si>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</si>
  <si>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</si>
  <si>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</si>
  <si>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</si>
  <si>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</si>
  <si>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</si>
  <si>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</si>
  <si>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</si>
  <si>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</si>
  <si>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</si>
  <si>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</si>
  <si>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</si>
  <si>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</si>
  <si>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</si>
  <si>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</si>
  <si>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</si>
  <si>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</si>
  <si>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</si>
  <si>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</si>
  <si>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</si>
  <si>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</si>
  <si>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</si>
  <si>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</si>
  <si>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</si>
  <si>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</si>
  <si>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</si>
  <si>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</si>
  <si>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</si>
  <si>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</si>
  <si>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</si>
  <si>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</si>
  <si>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</si>
  <si>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</si>
  <si>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</si>
  <si>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</si>
  <si>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</si>
  <si>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</si>
  <si>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</si>
  <si>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</si>
  <si>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</si>
  <si>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</si>
  <si>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</si>
  <si>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</si>
  <si>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</si>
  <si>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</si>
  <si>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</si>
  <si>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</si>
  <si>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</si>
  <si>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</si>
  <si>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</si>
  <si>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</si>
  <si>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</si>
  <si>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</si>
  <si>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</si>
  <si>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</si>
  <si>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</si>
  <si>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</si>
  <si>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</si>
  <si>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</si>
  <si>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</si>
  <si>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</si>
  <si>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</si>
  <si>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</si>
  <si>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</si>
  <si>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</si>
  <si>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</si>
  <si>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</si>
  <si>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</si>
  <si>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</si>
  <si>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</si>
  <si>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</si>
  <si>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</si>
  <si>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</si>
  <si>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</si>
  <si>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</si>
  <si>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</si>
  <si>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</si>
  <si>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</si>
  <si>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</si>
  <si>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</si>
  <si>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</si>
  <si>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</si>
  <si>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</si>
  <si>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</si>
  <si>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</si>
  <si>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</si>
  <si>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</si>
  <si>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</si>
  <si>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</si>
  <si>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</si>
  <si>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</si>
  <si>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</si>
  <si>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</si>
  <si>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</si>
  <si>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</si>
  <si>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</si>
  <si>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</si>
  <si>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</si>
  <si>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</si>
  <si>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</si>
  <si>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</si>
  <si>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</si>
  <si>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</si>
  <si>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</si>
  <si>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</si>
  <si>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</si>
  <si>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</si>
  <si>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</si>
  <si>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</si>
  <si>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</si>
  <si>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</si>
  <si>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</si>
  <si>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</si>
  <si>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</si>
  <si>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</si>
  <si>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</si>
  <si>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</si>
  <si>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</si>
  <si>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</si>
  <si>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</si>
  <si>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</si>
  <si>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</si>
  <si>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</si>
  <si>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</si>
  <si>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</si>
  <si>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</si>
  <si>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</si>
  <si>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</si>
  <si>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</si>
  <si>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</si>
  <si>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</si>
  <si>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</si>
  <si>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</si>
  <si>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</si>
  <si>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</si>
  <si>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</si>
  <si>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</si>
  <si>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</si>
  <si>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</si>
  <si>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</si>
  <si>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</si>
  <si>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</si>
  <si>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</si>
  <si>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</si>
  <si>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</si>
  <si>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</si>
  <si>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</si>
  <si>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</si>
  <si>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</si>
  <si>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</si>
  <si>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</si>
  <si>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</si>
  <si>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</si>
  <si>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</si>
  <si>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</si>
  <si>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</si>
  <si>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</si>
  <si>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</si>
  <si>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</si>
  <si>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</si>
  <si>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</si>
  <si>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</si>
  <si>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</si>
  <si>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</si>
  <si>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</si>
  <si>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</si>
  <si>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</si>
  <si>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</si>
  <si>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</si>
  <si>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</si>
  <si>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</si>
  <si>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</si>
  <si>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</si>
  <si>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</si>
  <si>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</si>
  <si>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</si>
  <si>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</si>
  <si>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</si>
  <si>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</si>
  <si>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</si>
  <si>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</si>
  <si>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</si>
  <si>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</si>
  <si>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</si>
  <si>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</si>
  <si>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</si>
  <si>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</si>
  <si>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</si>
  <si>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</si>
  <si>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</si>
  <si>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</si>
  <si>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</si>
  <si>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</si>
  <si>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</si>
  <si>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</si>
  <si>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</si>
  <si>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</si>
  <si>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</si>
  <si>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</si>
  <si>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</si>
  <si>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</si>
  <si>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</si>
  <si>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</si>
  <si>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</si>
  <si>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</si>
  <si>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</si>
  <si>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</si>
  <si>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</si>
  <si>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</si>
  <si>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</si>
  <si>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</si>
  <si>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</si>
  <si>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</si>
  <si>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</si>
  <si>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</si>
  <si>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</si>
  <si>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</si>
  <si>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</si>
  <si>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</si>
  <si>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</si>
  <si>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</si>
  <si>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</si>
  <si>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</si>
  <si>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</si>
  <si>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</si>
  <si>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</si>
  <si>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</si>
  <si>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</si>
  <si>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</si>
  <si>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</si>
  <si>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</si>
  <si>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</si>
  <si>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</si>
  <si>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</si>
  <si>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</si>
  <si>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</si>
  <si>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</si>
  <si>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</si>
  <si>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</si>
  <si>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</si>
  <si>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</si>
  <si>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</si>
  <si>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</si>
  <si>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</si>
  <si>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</si>
  <si>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</si>
  <si>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</si>
  <si>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</si>
  <si>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</si>
  <si>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</si>
  <si>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</si>
  <si>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</si>
  <si>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</si>
  <si>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</si>
  <si>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</si>
  <si>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</si>
  <si>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</si>
  <si>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</si>
  <si>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</si>
  <si>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</si>
  <si>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</si>
  <si>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</si>
  <si>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</si>
  <si>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</si>
  <si>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</si>
  <si>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</si>
  <si>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</si>
  <si>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</si>
  <si>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</si>
  <si>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</si>
  <si>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</si>
  <si>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</si>
  <si>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</si>
  <si>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</si>
  <si>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</si>
  <si>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</si>
  <si>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</si>
  <si>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</si>
  <si>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</si>
  <si>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</si>
  <si>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</si>
  <si>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</si>
  <si>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</si>
  <si>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</si>
  <si>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</si>
  <si>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</si>
  <si>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</si>
  <si>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</si>
  <si>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</si>
  <si>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</si>
  <si>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</si>
  <si>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</si>
  <si>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</si>
  <si>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</si>
  <si>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</si>
  <si>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</si>
  <si>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</si>
  <si>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</si>
  <si>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</si>
  <si>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</si>
  <si>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</si>
  <si>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</si>
  <si>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</si>
  <si>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</si>
  <si>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</si>
  <si>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</si>
  <si>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</si>
  <si>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</si>
  <si>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</si>
  <si>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</si>
  <si>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</si>
  <si>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</si>
  <si>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</si>
  <si>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</si>
  <si>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</si>
  <si>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</si>
  <si>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</si>
  <si>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</si>
  <si>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</si>
  <si>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</si>
  <si>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</si>
  <si>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</si>
  <si>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</si>
  <si>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</si>
  <si>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</si>
  <si>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</si>
  <si>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</si>
  <si>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</si>
  <si>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</si>
  <si>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</si>
  <si>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</si>
  <si>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</si>
  <si>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</si>
  <si>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</si>
  <si>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</si>
  <si>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</si>
  <si>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</si>
  <si>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</si>
  <si>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</si>
  <si>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</si>
  <si>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</si>
  <si>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</si>
  <si>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</si>
  <si>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</si>
  <si>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</si>
  <si>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</si>
  <si>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</si>
  <si>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</si>
  <si>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</si>
  <si>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</si>
  <si>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</si>
  <si>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</si>
  <si>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</si>
  <si>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</si>
  <si>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</si>
  <si>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</si>
  <si>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</si>
  <si>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</si>
  <si>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</si>
  <si>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</si>
  <si>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</si>
  <si>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</si>
  <si>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</si>
  <si>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</si>
  <si>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</si>
  <si>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</si>
  <si>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</si>
  <si>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</si>
  <si>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</si>
  <si>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</si>
  <si>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</si>
  <si>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</si>
  <si>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</si>
  <si>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</si>
  <si>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</si>
  <si>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</si>
  <si>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</si>
  <si>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</si>
  <si>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</si>
  <si>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</si>
  <si>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</si>
  <si>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</si>
  <si>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</si>
  <si>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</si>
  <si>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</si>
  <si>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</si>
  <si>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</si>
  <si>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</si>
  <si>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</si>
  <si>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</si>
  <si>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</si>
  <si>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</si>
  <si>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</si>
  <si>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</si>
  <si>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</si>
  <si>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</si>
  <si>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</si>
  <si>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</si>
  <si>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</si>
  <si>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</si>
  <si>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</si>
  <si>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</si>
  <si>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</si>
  <si>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</si>
  <si>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</si>
  <si>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</si>
  <si>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</si>
  <si>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</si>
  <si>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</si>
  <si>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</si>
  <si>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</si>
  <si>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</si>
  <si>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</si>
  <si>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</si>
  <si>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</si>
  <si>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</si>
  <si>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</si>
  <si>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</si>
  <si>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</si>
  <si>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</si>
  <si>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</si>
  <si>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</si>
  <si>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</si>
  <si>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</si>
  <si>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</si>
  <si>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</si>
  <si>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</si>
  <si>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</si>
  <si>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</si>
  <si>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</si>
  <si>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</si>
  <si>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</si>
  <si>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</si>
  <si>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</si>
  <si>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</si>
  <si>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</si>
  <si>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</si>
  <si>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</si>
  <si>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</si>
  <si>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</si>
  <si>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</si>
  <si>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</si>
  <si>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</si>
  <si>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</si>
  <si>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</si>
  <si>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</si>
  <si>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</si>
  <si>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</si>
  <si>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</si>
  <si>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</si>
  <si>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</si>
  <si>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</si>
  <si>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</si>
  <si>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</si>
  <si>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</si>
  <si>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</si>
  <si>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</si>
  <si>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</si>
  <si>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</si>
  <si>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</si>
  <si>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</si>
  <si>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</si>
  <si>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</si>
  <si>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</si>
  <si>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</si>
  <si>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</si>
  <si>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</si>
  <si>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</si>
  <si>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</si>
  <si>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</si>
  <si>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</si>
  <si>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</si>
  <si>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</si>
  <si>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</si>
  <si>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</si>
  <si>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</si>
  <si>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</si>
  <si>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</si>
  <si>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</si>
  <si>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</si>
  <si>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</si>
  <si>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</si>
  <si>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</si>
  <si>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</si>
  <si>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</si>
  <si>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</si>
  <si>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</si>
  <si>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</si>
  <si>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</si>
  <si>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</si>
  <si>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</si>
  <si>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</si>
  <si>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</si>
  <si>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</si>
  <si>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</si>
  <si>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</si>
  <si>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</si>
  <si>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</si>
  <si>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</si>
  <si>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</si>
  <si>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</si>
  <si>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</si>
  <si>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</si>
  <si>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</si>
  <si>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</si>
  <si>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</si>
  <si>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</si>
  <si>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</si>
  <si>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</si>
  <si>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</si>
  <si>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</si>
  <si>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</si>
  <si>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</si>
  <si>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</si>
  <si>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</si>
  <si>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</si>
  <si>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</si>
  <si>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</si>
  <si>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</si>
  <si>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</si>
  <si>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</si>
  <si>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</si>
  <si>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</si>
  <si>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</si>
  <si>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</si>
  <si>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</si>
  <si>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</si>
  <si>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</si>
  <si>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</si>
  <si>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</si>
  <si>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</si>
  <si>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</si>
  <si>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</si>
  <si>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</si>
  <si>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</si>
  <si>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</si>
  <si>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</si>
  <si>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</si>
  <si>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</si>
  <si>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</si>
  <si>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</si>
  <si>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</si>
  <si>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</si>
  <si>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</si>
  <si>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</si>
  <si>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</si>
  <si>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</si>
  <si>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</si>
  <si>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</si>
  <si>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</si>
  <si>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</si>
  <si>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</si>
  <si>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</si>
  <si>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</si>
  <si>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</si>
  <si>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</si>
  <si>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</si>
  <si>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</si>
  <si>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</si>
  <si>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</si>
  <si>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</si>
  <si>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</si>
  <si>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</si>
  <si>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</si>
  <si>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</si>
  <si>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</si>
  <si>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</si>
  <si>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</si>
  <si>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</si>
  <si>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</si>
  <si>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</si>
  <si>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</si>
  <si>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</si>
  <si>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</si>
  <si>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</si>
  <si>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</si>
  <si>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</si>
  <si>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</si>
  <si>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</si>
  <si>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</si>
  <si>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</si>
  <si>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</si>
  <si>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</si>
  <si>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</si>
  <si>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</si>
  <si>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</si>
  <si>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</si>
  <si>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</si>
  <si>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</si>
  <si>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</si>
  <si>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</si>
  <si>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</si>
  <si>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</si>
  <si>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</si>
  <si>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</si>
  <si>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</si>
  <si>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</si>
  <si>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</si>
  <si>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</si>
  <si>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</si>
  <si>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</si>
  <si>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</si>
  <si>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</si>
  <si>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</si>
  <si>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</si>
  <si>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</si>
  <si>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</si>
  <si>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</si>
  <si>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</si>
  <si>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</si>
  <si>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</si>
  <si>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</si>
  <si>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</si>
  <si>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</si>
  <si>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</si>
  <si>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</si>
  <si>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</si>
  <si>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OŠ JULIJA KLOVIĆA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</si>
</sst>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1033408.43</v>
      </c>
      <c r="D2" s="6">
        <f>'PR-RAS'!E6</f>
        <v>1378931.1</v>
      </c>
      <c r="E2" s="6">
        <v>0</v>
      </c>
      <c r="F2" s="6">
        <v>0</v>
      </c>
      <c r="G2" s="7">
        <f t="shared" ref="G2:G264" si="0">(B2/1000)*(C2*1+D2*2)</f>
        <v>3791.2706300000004</v>
      </c>
      <c r="H2" s="7">
        <f t="shared" ref="H2:H264" si="1">ABS(C2-ROUND(C2,0))+ABS(D2-ROUND(D2,0))</f>
        <v>0.530000000144355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787518.13</v>
      </c>
      <c r="D46" s="1">
        <f>'PR-RAS'!E50</f>
        <v>1038312.78</v>
      </c>
      <c r="E46" s="1">
        <v>0</v>
      </c>
      <c r="F46" s="1">
        <v>0</v>
      </c>
      <c r="G46" s="2">
        <f t="shared" si="0"/>
        <v>128886.46604999999</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765442.93</v>
      </c>
      <c r="D64" s="1">
        <f>'PR-RAS'!E68</f>
        <v>1005076.38</v>
      </c>
      <c r="E64" s="1">
        <v>0</v>
      </c>
      <c r="F64" s="1">
        <v>0</v>
      </c>
      <c r="G64" s="2">
        <f t="shared" si="0"/>
        <v>174862.52846999999</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765442.93</v>
      </c>
      <c r="D65" s="1">
        <f>'PR-RAS'!E69</f>
        <v>1005076.38</v>
      </c>
      <c r="E65" s="1">
        <v>0</v>
      </c>
      <c r="F65" s="1">
        <v>0</v>
      </c>
      <c r="G65" s="2">
        <f t="shared" si="0"/>
        <v>177638.12416000001</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22075.200000000001</v>
      </c>
      <c r="D70" s="1">
        <f>'PR-RAS'!E74</f>
        <v>33236.400000000001</v>
      </c>
      <c r="E70" s="1">
        <v>0</v>
      </c>
      <c r="F70" s="1">
        <v>0</v>
      </c>
      <c r="G70" s="2">
        <f t="shared" si="0"/>
        <v>6109.8120000000008</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22075.200000000001</v>
      </c>
      <c r="D71" s="1">
        <f>'PR-RAS'!E75</f>
        <v>33236.400000000001</v>
      </c>
      <c r="E71" s="1">
        <v>0</v>
      </c>
      <c r="F71" s="1">
        <v>0</v>
      </c>
      <c r="G71" s="2">
        <f t="shared" si="0"/>
        <v>6198.3600000000006</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46722.13</v>
      </c>
      <c r="D102" s="1">
        <f>'PR-RAS'!E106</f>
        <v>45970.47</v>
      </c>
      <c r="E102" s="1">
        <v>0</v>
      </c>
      <c r="F102" s="1">
        <v>0</v>
      </c>
      <c r="G102" s="2">
        <f t="shared" si="0"/>
        <v>14004.970070000001</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46722.13</v>
      </c>
      <c r="D108" s="1">
        <f>'PR-RAS'!E112</f>
        <v>45970.47</v>
      </c>
      <c r="E108" s="1">
        <v>0</v>
      </c>
      <c r="F108" s="1">
        <v>0</v>
      </c>
      <c r="G108" s="2">
        <f t="shared" si="0"/>
        <v>14836.948490000001</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46722.13</v>
      </c>
      <c r="D113" s="1">
        <f>'PR-RAS'!E117</f>
        <v>45970.47</v>
      </c>
      <c r="E113" s="1">
        <v>0</v>
      </c>
      <c r="F113" s="1">
        <v>0</v>
      </c>
      <c r="G113" s="2">
        <f t="shared" si="0"/>
        <v>15530.263840000001</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6298.8</v>
      </c>
      <c r="D120" s="1">
        <f>'PR-RAS'!E124</f>
        <v>24230.87</v>
      </c>
      <c r="E120" s="1">
        <v>0</v>
      </c>
      <c r="F120" s="1">
        <v>0</v>
      </c>
      <c r="G120" s="2">
        <f t="shared" si="0"/>
        <v>6516.5042599999997</v>
      </c>
      <c r="H120" s="2">
        <f t="shared" si="1"/>
        <v>0.33000000000083674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5017.97</v>
      </c>
      <c r="D121" s="1">
        <f>'PR-RAS'!E125</f>
        <v>21389.85</v>
      </c>
      <c r="E121" s="1">
        <v>0</v>
      </c>
      <c r="F121" s="1">
        <v>0</v>
      </c>
      <c r="G121" s="2">
        <f t="shared" si="0"/>
        <v>5735.7203999999992</v>
      </c>
      <c r="H121" s="2">
        <f t="shared" si="1"/>
        <v>0.18000000000120053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223.02</v>
      </c>
      <c r="D122" s="1">
        <f>'PR-RAS'!E126</f>
        <v>0</v>
      </c>
      <c r="E122" s="1">
        <v>0</v>
      </c>
      <c r="F122" s="1">
        <v>0</v>
      </c>
      <c r="G122" s="2">
        <f t="shared" si="0"/>
        <v>26.985420000000001</v>
      </c>
      <c r="H122" s="2">
        <f t="shared" si="1"/>
        <v>2.0000000000010232E-2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4794.95</v>
      </c>
      <c r="D123" s="1">
        <f>'PR-RAS'!E127</f>
        <v>21389.85</v>
      </c>
      <c r="E123" s="1">
        <v>0</v>
      </c>
      <c r="F123" s="1">
        <v>0</v>
      </c>
      <c r="G123" s="2">
        <f t="shared" si="0"/>
        <v>5804.1072999999988</v>
      </c>
      <c r="H123" s="2">
        <f t="shared" si="1"/>
        <v>0.20000000000163709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1280.83</v>
      </c>
      <c r="D124" s="1">
        <f>'PR-RAS'!E128</f>
        <v>2841.02</v>
      </c>
      <c r="E124" s="1">
        <v>0</v>
      </c>
      <c r="F124" s="1">
        <v>0</v>
      </c>
      <c r="G124" s="2">
        <f t="shared" si="0"/>
        <v>856.43300999999997</v>
      </c>
      <c r="H124" s="2">
        <f t="shared" si="1"/>
        <v>0.19000000000005457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1280.83</v>
      </c>
      <c r="D125" s="1">
        <f>'PR-RAS'!E129</f>
        <v>2841.02</v>
      </c>
      <c r="E125" s="1">
        <v>0</v>
      </c>
      <c r="F125" s="1">
        <v>0</v>
      </c>
      <c r="G125" s="2">
        <f t="shared" si="0"/>
        <v>863.39588000000003</v>
      </c>
      <c r="H125" s="2">
        <f t="shared" si="1"/>
        <v>0.19000000000005457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192869.37</v>
      </c>
      <c r="D129" s="1">
        <f>'PR-RAS'!E133</f>
        <v>270416.98</v>
      </c>
      <c r="E129" s="1">
        <v>0</v>
      </c>
      <c r="F129" s="1">
        <v>0</v>
      </c>
      <c r="G129" s="2">
        <f t="shared" si="0"/>
        <v>93914.026239999992</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192869.37</v>
      </c>
      <c r="D130" s="1">
        <f>'PR-RAS'!E134</f>
        <v>270416.98</v>
      </c>
      <c r="E130" s="1">
        <v>0</v>
      </c>
      <c r="F130" s="1">
        <v>0</v>
      </c>
      <c r="G130" s="2">
        <f t="shared" si="0"/>
        <v>94647.729569999996</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192869.37</v>
      </c>
      <c r="D131" s="1">
        <f>'PR-RAS'!E135</f>
        <v>270416.98</v>
      </c>
      <c r="E131" s="1">
        <v>0</v>
      </c>
      <c r="F131" s="1">
        <v>0</v>
      </c>
      <c r="G131" s="2">
        <f t="shared" si="0"/>
        <v>95381.4329</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1026768.3200000001</v>
      </c>
      <c r="D147" s="1">
        <f>'PR-RAS'!E151</f>
        <v>1357563.4700000002</v>
      </c>
      <c r="E147" s="1">
        <v>0</v>
      </c>
      <c r="F147" s="1">
        <v>0</v>
      </c>
      <c r="G147" s="2">
        <f t="shared" si="0"/>
        <v>546316.70796000003</v>
      </c>
      <c r="H147" s="2">
        <f t="shared" si="1"/>
        <v>0.79000000027008355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812638.96</v>
      </c>
      <c r="D148" s="1">
        <f>'PR-RAS'!E152</f>
        <v>1128438.26</v>
      </c>
      <c r="E148" s="1">
        <v>0</v>
      </c>
      <c r="F148" s="1">
        <v>0</v>
      </c>
      <c r="G148" s="2">
        <f t="shared" si="0"/>
        <v>451218.77555999998</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682499.54</v>
      </c>
      <c r="D149" s="1">
        <f>'PR-RAS'!E153</f>
        <v>954153.45000000007</v>
      </c>
      <c r="E149" s="1">
        <v>0</v>
      </c>
      <c r="F149" s="1">
        <v>0</v>
      </c>
      <c r="G149" s="2">
        <f t="shared" si="0"/>
        <v>383439.35312000004</v>
      </c>
      <c r="H149" s="2">
        <f t="shared" si="1"/>
        <v>0.91000000003259629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662875.66</v>
      </c>
      <c r="D150" s="1">
        <f>'PR-RAS'!E154</f>
        <v>928228.53</v>
      </c>
      <c r="E150" s="1">
        <v>0</v>
      </c>
      <c r="F150" s="1">
        <v>0</v>
      </c>
      <c r="G150" s="2">
        <f t="shared" si="0"/>
        <v>375380.57527999999</v>
      </c>
      <c r="H150" s="2">
        <f t="shared" si="1"/>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11.66</v>
      </c>
      <c r="D151" s="1">
        <f>'PR-RAS'!E155</f>
        <v>0</v>
      </c>
      <c r="E151" s="1">
        <v>0</v>
      </c>
      <c r="F151" s="1">
        <v>0</v>
      </c>
      <c r="G151" s="2">
        <f t="shared" si="0"/>
        <v>1.7489999999999999</v>
      </c>
      <c r="H151" s="2">
        <f t="shared" si="1"/>
        <v>0.33999999999999986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9771.84</v>
      </c>
      <c r="D152" s="1">
        <f>'PR-RAS'!E156</f>
        <v>23874.880000000001</v>
      </c>
      <c r="E152" s="1">
        <v>0</v>
      </c>
      <c r="F152" s="1">
        <v>0</v>
      </c>
      <c r="G152" s="2">
        <f t="shared" si="0"/>
        <v>8685.7615999999998</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9840.3799999999992</v>
      </c>
      <c r="D153" s="1">
        <f>'PR-RAS'!E157</f>
        <v>2050.04</v>
      </c>
      <c r="E153" s="1">
        <v>0</v>
      </c>
      <c r="F153" s="1">
        <v>0</v>
      </c>
      <c r="G153" s="2">
        <f t="shared" si="0"/>
        <v>2118.94992</v>
      </c>
      <c r="H153" s="2">
        <f t="shared" si="1"/>
        <v>0.41999999999916326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16655.830000000002</v>
      </c>
      <c r="D154" s="1">
        <f>'PR-RAS'!E158</f>
        <v>16325.71</v>
      </c>
      <c r="E154" s="1">
        <v>0</v>
      </c>
      <c r="F154" s="1">
        <v>0</v>
      </c>
      <c r="G154" s="2">
        <f t="shared" si="0"/>
        <v>7544.0092500000001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113483.59</v>
      </c>
      <c r="D155" s="1">
        <f>'PR-RAS'!E159</f>
        <v>157959.1</v>
      </c>
      <c r="E155" s="1">
        <v>0</v>
      </c>
      <c r="F155" s="1">
        <v>0</v>
      </c>
      <c r="G155" s="2">
        <f t="shared" si="0"/>
        <v>66127.875660000005</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113483.59</v>
      </c>
      <c r="D157" s="1">
        <f>'PR-RAS'!E161</f>
        <v>157959.1</v>
      </c>
      <c r="E157" s="1">
        <v>0</v>
      </c>
      <c r="F157" s="1">
        <v>0</v>
      </c>
      <c r="G157" s="2">
        <f t="shared" si="0"/>
        <v>66986.679240000012</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196675.81</v>
      </c>
      <c r="D159" s="1">
        <f>'PR-RAS'!E163</f>
        <v>203265.11</v>
      </c>
      <c r="E159" s="1">
        <v>0</v>
      </c>
      <c r="F159" s="1">
        <v>0</v>
      </c>
      <c r="G159" s="2">
        <f t="shared" si="0"/>
        <v>95306.552739999999</v>
      </c>
      <c r="H159" s="2">
        <f t="shared" si="1"/>
        <v>0.29999999998835847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38544.49</v>
      </c>
      <c r="D160" s="1">
        <f>'PR-RAS'!E164</f>
        <v>35337.75</v>
      </c>
      <c r="E160" s="1">
        <v>0</v>
      </c>
      <c r="F160" s="1">
        <v>0</v>
      </c>
      <c r="G160" s="2">
        <f t="shared" si="0"/>
        <v>17365.97841</v>
      </c>
      <c r="H160" s="2">
        <f t="shared" si="1"/>
        <v>0.73999999999796273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13807.31</v>
      </c>
      <c r="D161" s="1">
        <f>'PR-RAS'!E165</f>
        <v>10066.959999999999</v>
      </c>
      <c r="E161" s="1">
        <v>0</v>
      </c>
      <c r="F161" s="1">
        <v>0</v>
      </c>
      <c r="G161" s="2">
        <f t="shared" si="0"/>
        <v>5430.5967999999993</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20165.439999999999</v>
      </c>
      <c r="D162" s="1">
        <f>'PR-RAS'!E166</f>
        <v>21015.29</v>
      </c>
      <c r="E162" s="1">
        <v>0</v>
      </c>
      <c r="F162" s="1">
        <v>0</v>
      </c>
      <c r="G162" s="2">
        <f t="shared" si="0"/>
        <v>10013.559220000001</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4166.54</v>
      </c>
      <c r="D163" s="1">
        <f>'PR-RAS'!E167</f>
        <v>3636.25</v>
      </c>
      <c r="E163" s="1">
        <v>0</v>
      </c>
      <c r="F163" s="1">
        <v>0</v>
      </c>
      <c r="G163" s="2">
        <f t="shared" si="0"/>
        <v>1853.1244800000002</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405.2</v>
      </c>
      <c r="D164" s="1">
        <f>'PR-RAS'!E168</f>
        <v>619.25</v>
      </c>
      <c r="E164" s="1">
        <v>0</v>
      </c>
      <c r="F164" s="1">
        <v>0</v>
      </c>
      <c r="G164" s="2">
        <f t="shared" si="0"/>
        <v>267.92310000000003</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104480.61999999998</v>
      </c>
      <c r="D165" s="1">
        <f>'PR-RAS'!E169</f>
        <v>108802.36</v>
      </c>
      <c r="E165" s="1">
        <v>0</v>
      </c>
      <c r="F165" s="1">
        <v>0</v>
      </c>
      <c r="G165" s="2">
        <f t="shared" si="0"/>
        <v>52821.995759999998</v>
      </c>
      <c r="H165" s="2">
        <f t="shared" si="1"/>
        <v>0.7400000000197906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12932.86</v>
      </c>
      <c r="D166" s="1">
        <f>'PR-RAS'!E170</f>
        <v>12630.28</v>
      </c>
      <c r="E166" s="1">
        <v>0</v>
      </c>
      <c r="F166" s="1">
        <v>0</v>
      </c>
      <c r="G166" s="2">
        <f t="shared" si="0"/>
        <v>6301.9143000000004</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69447.009999999995</v>
      </c>
      <c r="D167" s="1">
        <f>'PR-RAS'!E171</f>
        <v>72455.83</v>
      </c>
      <c r="E167" s="1">
        <v>0</v>
      </c>
      <c r="F167" s="1">
        <v>0</v>
      </c>
      <c r="G167" s="2">
        <f t="shared" si="0"/>
        <v>35583.539219999999</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19171.810000000001</v>
      </c>
      <c r="D168" s="1">
        <f>'PR-RAS'!E172</f>
        <v>17074.79</v>
      </c>
      <c r="E168" s="1">
        <v>0</v>
      </c>
      <c r="F168" s="1">
        <v>0</v>
      </c>
      <c r="G168" s="2">
        <f t="shared" si="0"/>
        <v>8904.6721300000008</v>
      </c>
      <c r="H168" s="2">
        <f t="shared" si="1"/>
        <v>0.39999999999781721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2333.15</v>
      </c>
      <c r="D169" s="1">
        <f>'PR-RAS'!E173</f>
        <v>5632.99</v>
      </c>
      <c r="E169" s="1">
        <v>0</v>
      </c>
      <c r="F169" s="1">
        <v>0</v>
      </c>
      <c r="G169" s="2">
        <f t="shared" si="0"/>
        <v>2284.6538399999999</v>
      </c>
      <c r="H169" s="2">
        <f t="shared" si="1"/>
        <v>0.16000000000030923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595.79</v>
      </c>
      <c r="D170" s="1">
        <f>'PR-RAS'!E174</f>
        <v>144.85</v>
      </c>
      <c r="E170" s="1">
        <v>0</v>
      </c>
      <c r="F170" s="1">
        <v>0</v>
      </c>
      <c r="G170" s="2">
        <f t="shared" si="0"/>
        <v>149.64781000000002</v>
      </c>
      <c r="H170" s="2">
        <f t="shared" si="1"/>
        <v>0.36000000000004206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863.62</v>
      </c>
      <c r="E172" s="1">
        <v>0</v>
      </c>
      <c r="F172" s="1">
        <v>0</v>
      </c>
      <c r="G172" s="2">
        <f t="shared" si="0"/>
        <v>295.35804000000002</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43936.890000000007</v>
      </c>
      <c r="D173" s="1">
        <f>'PR-RAS'!E177</f>
        <v>50363.13</v>
      </c>
      <c r="E173" s="1">
        <v>0</v>
      </c>
      <c r="F173" s="1">
        <v>0</v>
      </c>
      <c r="G173" s="2">
        <f t="shared" si="0"/>
        <v>24882.061799999996</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7243.69</v>
      </c>
      <c r="D174" s="1">
        <f>'PR-RAS'!E178</f>
        <v>4182.8</v>
      </c>
      <c r="E174" s="1">
        <v>0</v>
      </c>
      <c r="F174" s="1">
        <v>0</v>
      </c>
      <c r="G174" s="2">
        <f t="shared" si="0"/>
        <v>2700.40717</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1067.44</v>
      </c>
      <c r="D175" s="1">
        <f>'PR-RAS'!E179</f>
        <v>6196.34</v>
      </c>
      <c r="E175" s="1">
        <v>0</v>
      </c>
      <c r="F175" s="1">
        <v>0</v>
      </c>
      <c r="G175" s="2">
        <f t="shared" si="0"/>
        <v>2342.06088</v>
      </c>
      <c r="H175" s="2">
        <f t="shared" si="1"/>
        <v>0.78000000000020009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191.16</v>
      </c>
      <c r="D176" s="1">
        <f>'PR-RAS'!E180</f>
        <v>191.16</v>
      </c>
      <c r="E176" s="1">
        <v>0</v>
      </c>
      <c r="F176" s="1">
        <v>0</v>
      </c>
      <c r="G176" s="2">
        <f t="shared" si="0"/>
        <v>100.35899999999999</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15291.31</v>
      </c>
      <c r="D177" s="1">
        <f>'PR-RAS'!E181</f>
        <v>9992.01</v>
      </c>
      <c r="E177" s="1">
        <v>0</v>
      </c>
      <c r="F177" s="1">
        <v>0</v>
      </c>
      <c r="G177" s="2">
        <f t="shared" si="0"/>
        <v>6208.4580800000003</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948.02</v>
      </c>
      <c r="D178" s="1">
        <f>'PR-RAS'!E182</f>
        <v>1089.6300000000001</v>
      </c>
      <c r="E178" s="1">
        <v>0</v>
      </c>
      <c r="F178" s="1">
        <v>0</v>
      </c>
      <c r="G178" s="2">
        <f t="shared" si="0"/>
        <v>553.52855999999997</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3676.14</v>
      </c>
      <c r="D179" s="1">
        <f>'PR-RAS'!E183</f>
        <v>4430.8999999999996</v>
      </c>
      <c r="E179" s="1">
        <v>0</v>
      </c>
      <c r="F179" s="1">
        <v>0</v>
      </c>
      <c r="G179" s="2">
        <f t="shared" si="0"/>
        <v>2231.7533199999998</v>
      </c>
      <c r="H179" s="2">
        <f t="shared" si="1"/>
        <v>0.24000000000023647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10924.18</v>
      </c>
      <c r="D180" s="1">
        <f>'PR-RAS'!E184</f>
        <v>17567.14</v>
      </c>
      <c r="E180" s="1">
        <v>0</v>
      </c>
      <c r="F180" s="1">
        <v>0</v>
      </c>
      <c r="G180" s="2">
        <f t="shared" si="0"/>
        <v>8244.4643399999986</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3799.54</v>
      </c>
      <c r="D181" s="1">
        <f>'PR-RAS'!E185</f>
        <v>4859.8</v>
      </c>
      <c r="E181" s="1">
        <v>0</v>
      </c>
      <c r="F181" s="1">
        <v>0</v>
      </c>
      <c r="G181" s="2">
        <f t="shared" si="0"/>
        <v>2433.4451999999997</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795.41</v>
      </c>
      <c r="D182" s="1">
        <f>'PR-RAS'!E186</f>
        <v>1853.35</v>
      </c>
      <c r="E182" s="1">
        <v>0</v>
      </c>
      <c r="F182" s="1">
        <v>0</v>
      </c>
      <c r="G182" s="2">
        <f t="shared" si="0"/>
        <v>814.88190999999995</v>
      </c>
      <c r="H182" s="2">
        <f t="shared" si="1"/>
        <v>0.75999999999987722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9713.8100000000013</v>
      </c>
      <c r="D184" s="1">
        <f>'PR-RAS'!E188</f>
        <v>8761.8700000000008</v>
      </c>
      <c r="E184" s="1">
        <v>0</v>
      </c>
      <c r="F184" s="1">
        <v>0</v>
      </c>
      <c r="G184" s="2">
        <f t="shared" si="0"/>
        <v>4984.4716500000004</v>
      </c>
      <c r="H184" s="2">
        <f t="shared" si="1"/>
        <v>0.31999999999788997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6088.46</v>
      </c>
      <c r="D185" s="1">
        <f>'PR-RAS'!E189</f>
        <v>2853.4</v>
      </c>
      <c r="E185" s="1">
        <v>0</v>
      </c>
      <c r="F185" s="1">
        <v>0</v>
      </c>
      <c r="G185" s="2">
        <f t="shared" si="0"/>
        <v>2170.3278399999999</v>
      </c>
      <c r="H185" s="2">
        <f t="shared" si="1"/>
        <v>0.86000000000012733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1097.8800000000001</v>
      </c>
      <c r="D187" s="1">
        <f>'PR-RAS'!E191</f>
        <v>883.29</v>
      </c>
      <c r="E187" s="1">
        <v>0</v>
      </c>
      <c r="F187" s="1">
        <v>0</v>
      </c>
      <c r="G187" s="2">
        <f t="shared" si="0"/>
        <v>532.78956000000005</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1968.43</v>
      </c>
      <c r="D189" s="1">
        <f>'PR-RAS'!E193</f>
        <v>2632.9</v>
      </c>
      <c r="E189" s="1">
        <v>0</v>
      </c>
      <c r="F189" s="1">
        <v>0</v>
      </c>
      <c r="G189" s="2">
        <f t="shared" si="0"/>
        <v>1360.0352400000002</v>
      </c>
      <c r="H189" s="2">
        <f t="shared" si="1"/>
        <v>0.52999999999997272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858.84</v>
      </c>
      <c r="E190" s="1">
        <v>0</v>
      </c>
      <c r="F190" s="1">
        <v>0</v>
      </c>
      <c r="G190" s="2">
        <f t="shared" si="0"/>
        <v>324.64152000000001</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395.95</v>
      </c>
      <c r="D191" s="1">
        <f>'PR-RAS'!E195</f>
        <v>1370.35</v>
      </c>
      <c r="E191" s="1">
        <v>0</v>
      </c>
      <c r="F191" s="1">
        <v>0</v>
      </c>
      <c r="G191" s="2">
        <f t="shared" si="0"/>
        <v>595.96349999999995</v>
      </c>
      <c r="H191" s="2">
        <f t="shared" si="1"/>
        <v>0.39999999999992042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1094.55</v>
      </c>
      <c r="D192" s="1">
        <f>'PR-RAS'!E196</f>
        <v>1578.3300000000002</v>
      </c>
      <c r="E192" s="1">
        <v>0</v>
      </c>
      <c r="F192" s="1">
        <v>0</v>
      </c>
      <c r="G192" s="2">
        <f t="shared" si="0"/>
        <v>811.98111000000006</v>
      </c>
      <c r="H192" s="2">
        <f t="shared" si="1"/>
        <v>0.78000000000020009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1094.55</v>
      </c>
      <c r="D206" s="1">
        <f>'PR-RAS'!E210</f>
        <v>1578.3300000000002</v>
      </c>
      <c r="E206" s="1">
        <v>0</v>
      </c>
      <c r="F206" s="1">
        <v>0</v>
      </c>
      <c r="G206" s="2">
        <f t="shared" si="0"/>
        <v>871.49804999999992</v>
      </c>
      <c r="H206" s="2">
        <f t="shared" si="1"/>
        <v>0.78000000000020009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769.03</v>
      </c>
      <c r="D207" s="1">
        <f>'PR-RAS'!E211</f>
        <v>1176.1300000000001</v>
      </c>
      <c r="E207" s="1">
        <v>0</v>
      </c>
      <c r="F207" s="1">
        <v>0</v>
      </c>
      <c r="G207" s="2">
        <f t="shared" si="0"/>
        <v>642.98573999999996</v>
      </c>
      <c r="H207" s="2">
        <f t="shared" si="1"/>
        <v>0.16000000000008185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325.52</v>
      </c>
      <c r="D209" s="1">
        <f>'PR-RAS'!E213</f>
        <v>402.2</v>
      </c>
      <c r="E209" s="1">
        <v>0</v>
      </c>
      <c r="F209" s="1">
        <v>0</v>
      </c>
      <c r="G209" s="2">
        <f t="shared" si="0"/>
        <v>235.02336</v>
      </c>
      <c r="H209" s="2">
        <f t="shared" si="1"/>
        <v>0.68000000000000682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16359</v>
      </c>
      <c r="D248" s="1">
        <f>'PR-RAS'!E252</f>
        <v>24281.77</v>
      </c>
      <c r="E248" s="1">
        <v>0</v>
      </c>
      <c r="F248" s="1">
        <v>0</v>
      </c>
      <c r="G248" s="2">
        <f t="shared" si="0"/>
        <v>16035.86738</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16359</v>
      </c>
      <c r="D255" s="1">
        <f>'PR-RAS'!E259</f>
        <v>24281.77</v>
      </c>
      <c r="E255" s="1">
        <v>0</v>
      </c>
      <c r="F255" s="1">
        <v>0</v>
      </c>
      <c r="G255" s="2">
        <f t="shared" si="0"/>
        <v>16490.32516</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240</v>
      </c>
      <c r="E256" s="1">
        <v>0</v>
      </c>
      <c r="F256" s="1">
        <v>0</v>
      </c>
      <c r="G256" s="2">
        <f t="shared" si="0"/>
        <v>122.4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16359</v>
      </c>
      <c r="D257" s="1">
        <f>'PR-RAS'!E261</f>
        <v>24041.77</v>
      </c>
      <c r="E257" s="1">
        <v>0</v>
      </c>
      <c r="F257" s="1">
        <v>0</v>
      </c>
      <c r="G257" s="2">
        <f t="shared" si="0"/>
        <v>16497.290240000002</v>
      </c>
      <c r="H257" s="2">
        <f t="shared" si="1"/>
        <v>0.22999999999956344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1026768.3200000001</v>
      </c>
      <c r="D285" s="1">
        <f>'PR-RAS'!E289</f>
        <v>1357563.4700000002</v>
      </c>
      <c r="E285" s="1">
        <v>0</v>
      </c>
      <c r="F285" s="1">
        <v>0</v>
      </c>
      <c r="G285" s="2">
        <f t="shared" si="8"/>
        <v>1062698.2538400001</v>
      </c>
      <c r="H285" s="2">
        <f t="shared" si="9"/>
        <v>0.79000000027008355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6640.109999999986</v>
      </c>
      <c r="D286" s="1">
        <f>'PR-RAS'!E290</f>
        <v>21367.629999999888</v>
      </c>
      <c r="E286" s="1">
        <v>0</v>
      </c>
      <c r="F286" s="1">
        <v>0</v>
      </c>
      <c r="G286" s="2">
        <f t="shared" si="8"/>
        <v>14071.980449999932</v>
      </c>
      <c r="H286" s="2">
        <f t="shared" si="9"/>
        <v>0.48000000009778887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128698.05</v>
      </c>
      <c r="D288" s="1">
        <f>'PR-RAS'!E292</f>
        <v>204607.04</v>
      </c>
      <c r="E288" s="1">
        <v>0</v>
      </c>
      <c r="F288" s="1">
        <v>0</v>
      </c>
      <c r="G288" s="2">
        <f t="shared" si="8"/>
        <v>154380.78130999999</v>
      </c>
      <c r="H288" s="2">
        <f t="shared" si="9"/>
        <v>9.0000000011059456E-2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13109.5</v>
      </c>
      <c r="D290" s="1">
        <f>'PR-RAS'!E294</f>
        <v>12022.27</v>
      </c>
      <c r="E290" s="1">
        <v>0</v>
      </c>
      <c r="F290" s="1">
        <v>0</v>
      </c>
      <c r="G290" s="2">
        <f t="shared" si="8"/>
        <v>10737.51756</v>
      </c>
      <c r="H290" s="2">
        <f t="shared" si="9"/>
        <v>0.77000000000043656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12848.2</v>
      </c>
      <c r="D291" s="1">
        <f>'PR-RAS'!E295</f>
        <v>10124.09</v>
      </c>
      <c r="E291" s="1">
        <v>0</v>
      </c>
      <c r="F291" s="1">
        <v>0</v>
      </c>
      <c r="G291" s="2">
        <f t="shared" si="8"/>
        <v>9597.9502000000011</v>
      </c>
      <c r="H291" s="2">
        <f t="shared" si="9"/>
        <v>0.29000000000087311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554.78</v>
      </c>
      <c r="D293" s="1">
        <f>'PR-RAS'!E298</f>
        <v>0</v>
      </c>
      <c r="E293" s="1">
        <v>0</v>
      </c>
      <c r="F293" s="1">
        <v>0</v>
      </c>
      <c r="G293" s="2">
        <f t="shared" si="8"/>
        <v>161.99575999999999</v>
      </c>
      <c r="H293" s="2">
        <f t="shared" si="9"/>
        <v>0.22000000000002728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554.78</v>
      </c>
      <c r="D306" s="1">
        <f>'PR-RAS'!E311</f>
        <v>0</v>
      </c>
      <c r="E306" s="1">
        <v>0</v>
      </c>
      <c r="F306" s="1">
        <v>0</v>
      </c>
      <c r="G306" s="2">
        <f t="shared" si="8"/>
        <v>169.2079</v>
      </c>
      <c r="H306" s="2">
        <f t="shared" si="9"/>
        <v>0.22000000000002728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554.78</v>
      </c>
      <c r="D307" s="1">
        <f>'PR-RAS'!E312</f>
        <v>0</v>
      </c>
      <c r="E307" s="1">
        <v>0</v>
      </c>
      <c r="F307" s="1">
        <v>0</v>
      </c>
      <c r="G307" s="2">
        <f t="shared" si="8"/>
        <v>169.76267999999999</v>
      </c>
      <c r="H307" s="2">
        <f t="shared" si="9"/>
        <v>0.22000000000002728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554.78</v>
      </c>
      <c r="D308" s="1">
        <f>'PR-RAS'!E313</f>
        <v>0</v>
      </c>
      <c r="E308" s="1">
        <v>0</v>
      </c>
      <c r="F308" s="1">
        <v>0</v>
      </c>
      <c r="G308" s="2">
        <f t="shared" si="8"/>
        <v>170.31745999999998</v>
      </c>
      <c r="H308" s="2">
        <f t="shared" si="9"/>
        <v>0.22000000000002728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28854.23</v>
      </c>
      <c r="D345" s="1">
        <f>'PR-RAS'!E350</f>
        <v>29780.989999999998</v>
      </c>
      <c r="E345" s="1">
        <v>0</v>
      </c>
      <c r="F345" s="1">
        <v>0</v>
      </c>
      <c r="G345" s="2">
        <f t="shared" si="8"/>
        <v>30415.176239999993</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28854.23</v>
      </c>
      <c r="D358" s="1">
        <f>'PR-RAS'!E363</f>
        <v>29780.989999999998</v>
      </c>
      <c r="E358" s="1">
        <v>0</v>
      </c>
      <c r="F358" s="1">
        <v>0</v>
      </c>
      <c r="G358" s="2">
        <f t="shared" si="8"/>
        <v>31564.586969999997</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4285.54</v>
      </c>
      <c r="D364" s="1">
        <f>'PR-RAS'!E369</f>
        <v>5628.53</v>
      </c>
      <c r="E364" s="1">
        <v>0</v>
      </c>
      <c r="F364" s="1">
        <v>0</v>
      </c>
      <c r="G364" s="2">
        <f t="shared" si="8"/>
        <v>5641.9637999999995</v>
      </c>
      <c r="H364" s="2">
        <f t="shared" si="9"/>
        <v>0.93000000000029104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4190.55</v>
      </c>
      <c r="D365" s="1">
        <f>'PR-RAS'!E370</f>
        <v>2049.9899999999998</v>
      </c>
      <c r="E365" s="1">
        <v>0</v>
      </c>
      <c r="F365" s="1">
        <v>0</v>
      </c>
      <c r="G365" s="2">
        <f t="shared" si="8"/>
        <v>3017.7529199999994</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94.99</v>
      </c>
      <c r="D371" s="1">
        <f>'PR-RAS'!E376</f>
        <v>3578.54</v>
      </c>
      <c r="E371" s="1">
        <v>0</v>
      </c>
      <c r="F371" s="1">
        <v>0</v>
      </c>
      <c r="G371" s="2">
        <f t="shared" si="8"/>
        <v>2683.2658999999999</v>
      </c>
      <c r="H371" s="2">
        <f t="shared" si="9"/>
        <v>0.4700000000000415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24568.69</v>
      </c>
      <c r="D378" s="1">
        <f>'PR-RAS'!E383</f>
        <v>24152.46</v>
      </c>
      <c r="E378" s="1">
        <v>0</v>
      </c>
      <c r="F378" s="1">
        <v>0</v>
      </c>
      <c r="G378" s="2">
        <f t="shared" si="8"/>
        <v>27473.35097</v>
      </c>
      <c r="H378" s="2">
        <f t="shared" si="9"/>
        <v>0.77000000000043656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24568.69</v>
      </c>
      <c r="D379" s="1">
        <f>'PR-RAS'!E384</f>
        <v>24152.46</v>
      </c>
      <c r="E379" s="1">
        <v>0</v>
      </c>
      <c r="F379" s="1">
        <v>0</v>
      </c>
      <c r="G379" s="2">
        <f t="shared" si="8"/>
        <v>27546.224580000002</v>
      </c>
      <c r="H379" s="2">
        <f t="shared" si="9"/>
        <v>0.77000000000043656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28299.45</v>
      </c>
      <c r="D403" s="1">
        <f>'PR-RAS'!E408</f>
        <v>29780.989999999998</v>
      </c>
      <c r="E403" s="1">
        <v>0</v>
      </c>
      <c r="F403" s="1">
        <v>0</v>
      </c>
      <c r="G403" s="2">
        <f t="shared" si="8"/>
        <v>35320.294860000002</v>
      </c>
      <c r="H403" s="2">
        <f t="shared" si="9"/>
        <v>0.46000000000276486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130616.12</v>
      </c>
      <c r="D405" s="1">
        <f>'PR-RAS'!E410</f>
        <v>176699.32</v>
      </c>
      <c r="E405" s="1">
        <v>0</v>
      </c>
      <c r="F405" s="1">
        <v>0</v>
      </c>
      <c r="G405" s="2">
        <f t="shared" si="8"/>
        <v>195541.96304</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1612.04</v>
      </c>
      <c r="D406" s="1">
        <f>'PR-RAS'!E411</f>
        <v>1612.04</v>
      </c>
      <c r="E406" s="1">
        <v>0</v>
      </c>
      <c r="F406" s="1">
        <v>0</v>
      </c>
      <c r="G406" s="2">
        <f t="shared" si="8"/>
        <v>1958.6286</v>
      </c>
      <c r="H406" s="2">
        <f t="shared" si="9"/>
        <v>7.999999999992724E-2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1033963.2100000001</v>
      </c>
      <c r="D407" s="1">
        <f>'PR-RAS'!E412</f>
        <v>1378931.1</v>
      </c>
      <c r="E407" s="1">
        <v>0</v>
      </c>
      <c r="F407" s="1">
        <v>0</v>
      </c>
      <c r="G407" s="2">
        <f t="shared" si="8"/>
        <v>1539481.1164600002</v>
      </c>
      <c r="H407" s="2">
        <f t="shared" si="9"/>
        <v>0.31000000017229468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1055622.55</v>
      </c>
      <c r="D408" s="1">
        <f>'PR-RAS'!E413</f>
        <v>1387344.4600000002</v>
      </c>
      <c r="E408" s="1">
        <v>0</v>
      </c>
      <c r="F408" s="1">
        <v>0</v>
      </c>
      <c r="G408" s="2">
        <f t="shared" si="8"/>
        <v>1558936.7682900003</v>
      </c>
      <c r="H408" s="2">
        <f t="shared" si="9"/>
        <v>0.91000000014901161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21659.339999999967</v>
      </c>
      <c r="D410" s="1">
        <f>'PR-RAS'!E415</f>
        <v>8413.3600000001024</v>
      </c>
      <c r="E410" s="1">
        <v>0</v>
      </c>
      <c r="F410" s="1">
        <v>0</v>
      </c>
      <c r="G410" s="2">
        <f t="shared" si="8"/>
        <v>15740.798540000069</v>
      </c>
      <c r="H410" s="2">
        <f t="shared" si="9"/>
        <v>0.70000000006984919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27907.72</v>
      </c>
      <c r="E411" s="1">
        <v>0</v>
      </c>
      <c r="F411" s="1">
        <v>0</v>
      </c>
      <c r="G411" s="2">
        <f t="shared" si="8"/>
        <v>22884.330399999999</v>
      </c>
      <c r="H411" s="2">
        <f t="shared" si="9"/>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1918.0699999999924</v>
      </c>
      <c r="D412" s="1">
        <f>'PR-RAS'!E417</f>
        <v>0</v>
      </c>
      <c r="E412" s="1">
        <v>0</v>
      </c>
      <c r="F412" s="1">
        <v>0</v>
      </c>
      <c r="G412" s="2">
        <f t="shared" si="8"/>
        <v>788.32676999999683</v>
      </c>
      <c r="H412" s="2">
        <f t="shared" si="9"/>
        <v>6.9999999992433004E-2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14721.54</v>
      </c>
      <c r="D413" s="1">
        <f>'PR-RAS'!E418</f>
        <v>13634.310000000001</v>
      </c>
      <c r="E413" s="1">
        <v>0</v>
      </c>
      <c r="F413" s="1">
        <v>0</v>
      </c>
      <c r="G413" s="2">
        <f t="shared" si="8"/>
        <v>17299.945920000002</v>
      </c>
      <c r="H413" s="2">
        <f t="shared" si="9"/>
        <v>0.77000000000043656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1033963.2100000001</v>
      </c>
      <c r="D633" s="1">
        <f>'PR-RAS'!E639</f>
        <v>1378931.1</v>
      </c>
      <c r="E633" s="1">
        <v>0</v>
      </c>
      <c r="F633" s="1">
        <v>0</v>
      </c>
      <c r="G633" s="2">
        <f t="shared" si="10"/>
        <v>2396433.65912</v>
      </c>
      <c r="H633" s="2">
        <f t="shared" si="11"/>
        <v>0.31000000017229468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1055622.55</v>
      </c>
      <c r="D634" s="1">
        <f>'PR-RAS'!E640</f>
        <v>1387344.4600000002</v>
      </c>
      <c r="E634" s="1">
        <v>0</v>
      </c>
      <c r="F634" s="1">
        <v>0</v>
      </c>
      <c r="G634" s="2">
        <f t="shared" si="10"/>
        <v>2424587.1605100003</v>
      </c>
      <c r="H634" s="2">
        <f t="shared" si="11"/>
        <v>0.91000000014901161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21659.339999999967</v>
      </c>
      <c r="D636" s="1">
        <f>'PR-RAS'!E642</f>
        <v>8413.3600000001024</v>
      </c>
      <c r="E636" s="1">
        <v>0</v>
      </c>
      <c r="F636" s="1">
        <v>0</v>
      </c>
      <c r="G636" s="2">
        <f t="shared" si="10"/>
        <v>24438.648100000111</v>
      </c>
      <c r="H636" s="2">
        <f t="shared" si="11"/>
        <v>0.70000000006984919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27907.72</v>
      </c>
      <c r="E637" s="1">
        <v>0</v>
      </c>
      <c r="F637" s="1">
        <v>0</v>
      </c>
      <c r="G637" s="2">
        <f t="shared" si="10"/>
        <v>35498.619839999999</v>
      </c>
      <c r="H637" s="2">
        <f t="shared" si="1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1918.0699999999924</v>
      </c>
      <c r="D638" s="1">
        <f>'PR-RAS'!E644</f>
        <v>0</v>
      </c>
      <c r="E638" s="1">
        <v>0</v>
      </c>
      <c r="F638" s="1">
        <v>0</v>
      </c>
      <c r="G638" s="2">
        <f t="shared" si="10"/>
        <v>1221.8105899999953</v>
      </c>
      <c r="H638" s="2">
        <f t="shared" si="11"/>
        <v>6.9999999992433004E-2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19494.359999999899</v>
      </c>
      <c r="E639" s="1">
        <v>0</v>
      </c>
      <c r="F639" s="1">
        <v>0</v>
      </c>
      <c r="G639" s="2">
        <f t="shared" si="10"/>
        <v>24874.803359999871</v>
      </c>
      <c r="H639" s="2">
        <f t="shared" si="11"/>
        <v>0.35999999989871867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23577.40999999996</v>
      </c>
      <c r="D640" s="1">
        <f>'PR-RAS'!E646</f>
        <v>0</v>
      </c>
      <c r="E640" s="1">
        <v>0</v>
      </c>
      <c r="F640" s="1">
        <v>0</v>
      </c>
      <c r="G640" s="2">
        <f t="shared" si="10"/>
        <v>15065.964989999975</v>
      </c>
      <c r="H640" s="2">
        <f t="shared" si="11"/>
        <v>0.40999999995983671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259.77</v>
      </c>
      <c r="D641" s="1">
        <f>'PR-RAS'!E647</f>
        <v>131246.79</v>
      </c>
      <c r="E641" s="1">
        <v>0</v>
      </c>
      <c r="F641" s="1">
        <v>0</v>
      </c>
      <c r="G641" s="2">
        <f t="shared" si="10"/>
        <v>168162.14400000003</v>
      </c>
      <c r="H641" s="2">
        <f t="shared" si="11"/>
        <v>0.43999999999186912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26390.06</v>
      </c>
      <c r="D642" s="1">
        <f>'PR-RAS'!E649</f>
        <v>55011.66</v>
      </c>
      <c r="E642" s="1">
        <v>0</v>
      </c>
      <c r="F642" s="1">
        <v>0</v>
      </c>
      <c r="G642" s="2">
        <f t="shared" si="10"/>
        <v>87440.976580000002</v>
      </c>
      <c r="H642" s="2">
        <f t="shared" si="11"/>
        <v>0.39999999999781721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320562.53999999998</v>
      </c>
      <c r="D643" s="1">
        <f>'PR-RAS'!E650</f>
        <v>432527.79</v>
      </c>
      <c r="E643" s="1">
        <v>0</v>
      </c>
      <c r="F643" s="1">
        <v>0</v>
      </c>
      <c r="G643" s="2">
        <f t="shared" si="10"/>
        <v>761166.83303999994</v>
      </c>
      <c r="H643" s="2">
        <f t="shared" si="11"/>
        <v>0.67000000004190952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293384.03999999998</v>
      </c>
      <c r="D644" s="1">
        <f>'PR-RAS'!E651</f>
        <v>397863.88</v>
      </c>
      <c r="E644" s="1">
        <v>0</v>
      </c>
      <c r="F644" s="1">
        <v>0</v>
      </c>
      <c r="G644" s="2">
        <f t="shared" si="10"/>
        <v>700298.88740000001</v>
      </c>
      <c r="H644" s="2">
        <f t="shared" si="11"/>
        <v>0.15999999997438863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53568.56</v>
      </c>
      <c r="D645" s="1">
        <f>'PR-RAS'!E652</f>
        <v>89675.569999999949</v>
      </c>
      <c r="E645" s="1">
        <v>0</v>
      </c>
      <c r="F645" s="1">
        <v>0</v>
      </c>
      <c r="G645" s="2">
        <f t="shared" si="10"/>
        <v>150000.28679999994</v>
      </c>
      <c r="H645" s="2">
        <f t="shared" si="11"/>
        <v>0.87000000005355105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56</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53</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765442.93</v>
      </c>
      <c r="D668" s="1">
        <f>'PR-RAS'!E675</f>
        <v>1005076.38</v>
      </c>
      <c r="E668" s="1">
        <v>0</v>
      </c>
      <c r="F668" s="1">
        <v>0</v>
      </c>
      <c r="G668" s="2">
        <f t="shared" si="10"/>
        <v>1851322.3252300001</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22075.200000000001</v>
      </c>
      <c r="D687" s="1">
        <f>'PR-RAS'!E694</f>
        <v>33236.400000000001</v>
      </c>
      <c r="E687" s="1">
        <v>0</v>
      </c>
      <c r="F687" s="1">
        <v>0</v>
      </c>
      <c r="G687" s="2">
        <f t="shared" si="10"/>
        <v>60743.928000000007</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44876.1</v>
      </c>
      <c r="D703" s="1">
        <f>'PR-RAS'!E710</f>
        <v>45970.47</v>
      </c>
      <c r="E703" s="1">
        <v>0</v>
      </c>
      <c r="F703" s="1">
        <v>0</v>
      </c>
      <c r="G703" s="2">
        <f t="shared" si="10"/>
        <v>96045.562080000003</v>
      </c>
      <c r="H703" s="2">
        <f t="shared" si="11"/>
        <v>0.56999999999970896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701.37</v>
      </c>
      <c r="D710" s="1">
        <f>'PR-RAS'!E717</f>
        <v>3090.08</v>
      </c>
      <c r="E710" s="1">
        <v>0</v>
      </c>
      <c r="F710" s="1">
        <v>0</v>
      </c>
      <c r="G710" s="2">
        <f t="shared" si="10"/>
        <v>4879.0047699999996</v>
      </c>
      <c r="H710" s="2">
        <f t="shared" si="11"/>
        <v>0.44999999999993179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20165.439999999999</v>
      </c>
      <c r="D711" s="1">
        <f>'PR-RAS'!E718</f>
        <v>21015.29</v>
      </c>
      <c r="E711" s="1">
        <v>0</v>
      </c>
      <c r="F711" s="1">
        <v>0</v>
      </c>
      <c r="G711" s="2">
        <f t="shared" si="10"/>
        <v>44159.174200000001</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3676.14</v>
      </c>
      <c r="D713" s="1">
        <f>'PR-RAS'!E720</f>
        <v>4018.8</v>
      </c>
      <c r="E713" s="1">
        <v>0</v>
      </c>
      <c r="F713" s="1">
        <v>0</v>
      </c>
      <c r="G713" s="2">
        <f t="shared" si="10"/>
        <v>8340.1828800000003</v>
      </c>
      <c r="H713" s="2">
        <f t="shared" si="11"/>
        <v>0.33999999999969077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12792.42</v>
      </c>
      <c r="E715" s="1">
        <v>0</v>
      </c>
      <c r="F715" s="1">
        <v>0</v>
      </c>
      <c r="G715" s="2">
        <f t="shared" si="10"/>
        <v>18267.57576</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10861.97</v>
      </c>
      <c r="D716" s="1">
        <f>'PR-RAS'!E723</f>
        <v>3562.22</v>
      </c>
      <c r="E716" s="1">
        <v>0</v>
      </c>
      <c r="F716" s="1">
        <v>0</v>
      </c>
      <c r="G716" s="2">
        <f t="shared" si="10"/>
        <v>12860.283149999999</v>
      </c>
      <c r="H716" s="2">
        <f t="shared" si="11"/>
        <v>0.25000000000045475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6088.46</v>
      </c>
      <c r="D718" s="1">
        <f>'PR-RAS'!E725</f>
        <v>2853.4</v>
      </c>
      <c r="E718" s="1">
        <v>0</v>
      </c>
      <c r="F718" s="1">
        <v>0</v>
      </c>
      <c r="G718" s="2">
        <f t="shared" si="10"/>
        <v>8457.2014199999994</v>
      </c>
      <c r="H718" s="2">
        <f t="shared" si="11"/>
        <v>0.86000000000012733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240</v>
      </c>
      <c r="E816" s="1">
        <v>0</v>
      </c>
      <c r="F816" s="1">
        <v>0</v>
      </c>
      <c r="G816" s="2">
        <f t="shared" si="18"/>
        <v>391.2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16359</v>
      </c>
      <c r="D821" s="1">
        <f>'PR-RAS'!E828</f>
        <v>24041.77</v>
      </c>
      <c r="E821" s="1">
        <v>0</v>
      </c>
      <c r="F821" s="1">
        <v>0</v>
      </c>
      <c r="G821" s="2">
        <f t="shared" si="18"/>
        <v>52842.882799999999</v>
      </c>
      <c r="H821" s="2">
        <f t="shared" si="19"/>
        <v>0.22999999999956344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3422</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1033408.43</v>
      </c>
      <c r="I16" s="170">
        <f>'PR-RAS'!E6</f>
        <v>1378931.1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1026768.3200000001</v>
      </c>
      <c r="I17" s="170">
        <f>'PR-RAS'!E151</f>
        <v>1357563.4700000002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19494.359999999899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23577.40999999996</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42"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1033408.43</v>
      </c>
      <c r="E6" s="51">
        <f>E7+E44+E50+E82+E106+E124+E133+E139</f>
        <v>1378931.1</v>
      </c>
      <c r="F6" s="52">
        <f t="shared" ref="F6:F131" si="0">IF(D6&lt;&gt;0,IF(E6/D6&gt;=100,"&gt;&gt;100",E6/D6*100),"-")</f>
        <v>133.43524786226101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787518.13</v>
      </c>
      <c r="E50" s="51">
        <f>E51+E54+E59+E62+E65+E68+E71+E74+E77</f>
        <v>1038312.78</v>
      </c>
      <c r="F50" s="52">
        <f t="shared" si="0"/>
        <v>131.84620651209642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765442.93</v>
      </c>
      <c r="E68" s="51">
        <f t="shared" si="15"/>
        <v>1005076.38</v>
      </c>
      <c r="F68" s="52">
        <f t="shared" si="0"/>
        <v>131.30650772357384</v>
      </c>
    </row>
    <row r="69" spans="1:6" ht="12.75" customHeight="1" x14ac:dyDescent="0.2">
      <c r="A69" s="53" t="s">
        <v>183</v>
      </c>
      <c r="B69" s="85" t="s">
        <v>184</v>
      </c>
      <c r="C69" s="50" t="s">
        <v>183</v>
      </c>
      <c r="D69" s="242">
        <v>765442.93</v>
      </c>
      <c r="E69" s="242">
        <v>1005076.38</v>
      </c>
      <c r="F69" s="52">
        <f t="shared" si="0"/>
        <v>131.30650772357384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22075.200000000001</v>
      </c>
      <c r="E74" s="51">
        <f t="shared" si="17"/>
        <v>33236.400000000001</v>
      </c>
      <c r="F74" s="52">
        <f t="shared" si="0"/>
        <v>150.55990432702762</v>
      </c>
    </row>
    <row r="75" spans="1:6" ht="12.75" customHeight="1" x14ac:dyDescent="0.2">
      <c r="A75" s="53" t="s">
        <v>195</v>
      </c>
      <c r="B75" s="85" t="s">
        <v>196</v>
      </c>
      <c r="C75" s="50" t="s">
        <v>195</v>
      </c>
      <c r="D75" s="242">
        <v>22075.200000000001</v>
      </c>
      <c r="E75" s="242">
        <v>33236.400000000001</v>
      </c>
      <c r="F75" s="52">
        <f t="shared" si="0"/>
        <v>150.55990432702762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46722.13</v>
      </c>
      <c r="E106" s="51">
        <f t="shared" si="23"/>
        <v>45970.47</v>
      </c>
      <c r="F106" s="52">
        <f t="shared" si="0"/>
        <v>98.39121204448513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46722.13</v>
      </c>
      <c r="E112" s="51">
        <f t="shared" si="25"/>
        <v>45970.47</v>
      </c>
      <c r="F112" s="52">
        <f t="shared" si="0"/>
        <v>98.39121204448513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46722.13</v>
      </c>
      <c r="E117" s="242">
        <v>45970.47</v>
      </c>
      <c r="F117" s="52">
        <f t="shared" si="0"/>
        <v>98.39121204448513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6298.8</v>
      </c>
      <c r="E124" s="51">
        <f t="shared" si="27"/>
        <v>24230.87</v>
      </c>
      <c r="F124" s="52">
        <f t="shared" si="0"/>
        <v>384.6902584619292</v>
      </c>
    </row>
    <row r="125" spans="1:6" ht="12.75" customHeight="1" x14ac:dyDescent="0.2">
      <c r="A125" s="53">
        <v>661</v>
      </c>
      <c r="B125" s="86" t="s">
        <v>295</v>
      </c>
      <c r="C125" s="50" t="s">
        <v>296</v>
      </c>
      <c r="D125" s="51">
        <f t="shared" ref="D125:E125" si="28">SUM(D126:D127)</f>
        <v>5017.97</v>
      </c>
      <c r="E125" s="51">
        <f t="shared" si="28"/>
        <v>21389.85</v>
      </c>
      <c r="F125" s="52">
        <f t="shared" si="0"/>
        <v>426.26500357714372</v>
      </c>
    </row>
    <row r="126" spans="1:6" ht="12.75" customHeight="1" x14ac:dyDescent="0.2">
      <c r="A126" s="53">
        <v>6614</v>
      </c>
      <c r="B126" s="86" t="s">
        <v>297</v>
      </c>
      <c r="C126" s="50" t="s">
        <v>298</v>
      </c>
      <c r="D126" s="242">
        <v>223.02</v>
      </c>
      <c r="E126" s="242"/>
      <c r="F126" s="52">
        <f t="shared" si="0"/>
        <v>0</v>
      </c>
    </row>
    <row r="127" spans="1:6" ht="12.75" customHeight="1" x14ac:dyDescent="0.2">
      <c r="A127" s="53">
        <v>6615</v>
      </c>
      <c r="B127" s="86" t="s">
        <v>299</v>
      </c>
      <c r="C127" s="50" t="s">
        <v>300</v>
      </c>
      <c r="D127" s="242">
        <v>4794.95</v>
      </c>
      <c r="E127" s="242">
        <v>21389.85</v>
      </c>
      <c r="F127" s="52">
        <f t="shared" si="0"/>
        <v>446.09120011678954</v>
      </c>
    </row>
    <row r="128" spans="1:6" ht="24" x14ac:dyDescent="0.2">
      <c r="A128" s="53">
        <v>663</v>
      </c>
      <c r="B128" s="231" t="s">
        <v>301</v>
      </c>
      <c r="C128" s="50" t="s">
        <v>302</v>
      </c>
      <c r="D128" s="51">
        <f t="shared" ref="D128:E128" si="29">SUM(D129:D132)</f>
        <v>1280.83</v>
      </c>
      <c r="E128" s="51">
        <f t="shared" si="29"/>
        <v>2841.02</v>
      </c>
      <c r="F128" s="52">
        <f t="shared" si="0"/>
        <v>221.81085702239955</v>
      </c>
    </row>
    <row r="129" spans="1:6" ht="12.75" customHeight="1" x14ac:dyDescent="0.2">
      <c r="A129" s="53">
        <v>6631</v>
      </c>
      <c r="B129" s="86" t="s">
        <v>303</v>
      </c>
      <c r="C129" s="50" t="s">
        <v>304</v>
      </c>
      <c r="D129" s="242">
        <v>1280.83</v>
      </c>
      <c r="E129" s="242">
        <v>2841.02</v>
      </c>
      <c r="F129" s="52">
        <f t="shared" si="0"/>
        <v>221.81085702239955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192869.37</v>
      </c>
      <c r="E133" s="51">
        <f t="shared" si="30"/>
        <v>270416.98</v>
      </c>
      <c r="F133" s="52">
        <f t="shared" ref="F133:F223" si="31">IF(D133&lt;&gt;0,IF(E133/D133&gt;=100,"&gt;&gt;100",E133/D133*100),"-")</f>
        <v>140.20732270759217</v>
      </c>
    </row>
    <row r="134" spans="1:6" ht="24" x14ac:dyDescent="0.2">
      <c r="A134" s="53">
        <v>671</v>
      </c>
      <c r="B134" s="232" t="s">
        <v>313</v>
      </c>
      <c r="C134" s="50" t="s">
        <v>314</v>
      </c>
      <c r="D134" s="51">
        <f t="shared" ref="D134:E134" si="32">SUM(D135:D137)</f>
        <v>192869.37</v>
      </c>
      <c r="E134" s="51">
        <f t="shared" si="32"/>
        <v>270416.98</v>
      </c>
      <c r="F134" s="52">
        <f t="shared" si="31"/>
        <v>140.20732270759217</v>
      </c>
    </row>
    <row r="135" spans="1:6" ht="12.75" customHeight="1" x14ac:dyDescent="0.2">
      <c r="A135" s="53">
        <v>6711</v>
      </c>
      <c r="B135" s="85" t="s">
        <v>315</v>
      </c>
      <c r="C135" s="50" t="s">
        <v>316</v>
      </c>
      <c r="D135" s="242">
        <v>192869.37</v>
      </c>
      <c r="E135" s="242">
        <v>270416.98</v>
      </c>
      <c r="F135" s="52">
        <f t="shared" si="31"/>
        <v>140.20732270759217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1026768.3200000001</v>
      </c>
      <c r="E151" s="51">
        <f t="shared" si="35"/>
        <v>1357563.4700000002</v>
      </c>
      <c r="F151" s="52">
        <f t="shared" si="31"/>
        <v>132.21711690520411</v>
      </c>
    </row>
    <row r="152" spans="1:6" ht="12.75" customHeight="1" x14ac:dyDescent="0.2">
      <c r="A152" s="53">
        <v>31</v>
      </c>
      <c r="B152" s="85" t="s">
        <v>348</v>
      </c>
      <c r="C152" s="50" t="s">
        <v>34</v>
      </c>
      <c r="D152" s="51">
        <f t="shared" ref="D152:E152" si="36">D153+D158+D159</f>
        <v>812638.96</v>
      </c>
      <c r="E152" s="51">
        <f t="shared" si="36"/>
        <v>1128438.26</v>
      </c>
      <c r="F152" s="52">
        <f t="shared" si="31"/>
        <v>138.86095985356155</v>
      </c>
    </row>
    <row r="153" spans="1:6" ht="12.75" customHeight="1" x14ac:dyDescent="0.2">
      <c r="A153" s="53">
        <v>311</v>
      </c>
      <c r="B153" s="85" t="s">
        <v>349</v>
      </c>
      <c r="C153" s="50" t="s">
        <v>350</v>
      </c>
      <c r="D153" s="51">
        <f t="shared" ref="D153:E153" si="37">SUM(D154:D157)</f>
        <v>682499.54</v>
      </c>
      <c r="E153" s="51">
        <f t="shared" si="37"/>
        <v>954153.45000000007</v>
      </c>
      <c r="F153" s="52">
        <f t="shared" si="31"/>
        <v>139.80279752276462</v>
      </c>
    </row>
    <row r="154" spans="1:6" ht="12.75" customHeight="1" x14ac:dyDescent="0.2">
      <c r="A154" s="53">
        <v>3111</v>
      </c>
      <c r="B154" s="85" t="s">
        <v>351</v>
      </c>
      <c r="C154" s="50" t="s">
        <v>352</v>
      </c>
      <c r="D154" s="242">
        <v>662875.66</v>
      </c>
      <c r="E154" s="242">
        <v>928228.53</v>
      </c>
      <c r="F154" s="52">
        <f t="shared" si="31"/>
        <v>140.03056470650921</v>
      </c>
    </row>
    <row r="155" spans="1:6" ht="12.75" customHeight="1" x14ac:dyDescent="0.2">
      <c r="A155" s="53">
        <v>3112</v>
      </c>
      <c r="B155" s="85" t="s">
        <v>353</v>
      </c>
      <c r="C155" s="50" t="s">
        <v>354</v>
      </c>
      <c r="D155" s="242">
        <v>11.66</v>
      </c>
      <c r="E155" s="242"/>
      <c r="F155" s="52">
        <f t="shared" si="31"/>
        <v>0</v>
      </c>
    </row>
    <row r="156" spans="1:6" ht="12.75" customHeight="1" x14ac:dyDescent="0.2">
      <c r="A156" s="53">
        <v>3113</v>
      </c>
      <c r="B156" s="85" t="s">
        <v>355</v>
      </c>
      <c r="C156" s="50" t="s">
        <v>356</v>
      </c>
      <c r="D156" s="242">
        <v>9771.84</v>
      </c>
      <c r="E156" s="242">
        <v>23874.880000000001</v>
      </c>
      <c r="F156" s="52">
        <f t="shared" si="31"/>
        <v>244.32327995546385</v>
      </c>
    </row>
    <row r="157" spans="1:6" ht="12.75" customHeight="1" x14ac:dyDescent="0.2">
      <c r="A157" s="53">
        <v>3114</v>
      </c>
      <c r="B157" s="85" t="s">
        <v>357</v>
      </c>
      <c r="C157" s="50" t="s">
        <v>358</v>
      </c>
      <c r="D157" s="242">
        <v>9840.3799999999992</v>
      </c>
      <c r="E157" s="242">
        <v>2050.04</v>
      </c>
      <c r="F157" s="52">
        <f t="shared" si="31"/>
        <v>20.832935313473669</v>
      </c>
    </row>
    <row r="158" spans="1:6" ht="12.75" customHeight="1" x14ac:dyDescent="0.2">
      <c r="A158" s="53">
        <v>312</v>
      </c>
      <c r="B158" s="85" t="s">
        <v>359</v>
      </c>
      <c r="C158" s="50" t="s">
        <v>360</v>
      </c>
      <c r="D158" s="242">
        <v>16655.830000000002</v>
      </c>
      <c r="E158" s="242">
        <v>16325.71</v>
      </c>
      <c r="F158" s="52">
        <f t="shared" si="31"/>
        <v>98.017991297941904</v>
      </c>
    </row>
    <row r="159" spans="1:6" ht="12.75" customHeight="1" x14ac:dyDescent="0.2">
      <c r="A159" s="53">
        <v>313</v>
      </c>
      <c r="B159" s="85" t="s">
        <v>361</v>
      </c>
      <c r="C159" s="50" t="s">
        <v>362</v>
      </c>
      <c r="D159" s="51">
        <f t="shared" ref="D159:E159" si="38">SUM(D160:D162)</f>
        <v>113483.59</v>
      </c>
      <c r="E159" s="51">
        <f t="shared" si="38"/>
        <v>157959.1</v>
      </c>
      <c r="F159" s="52">
        <f t="shared" si="31"/>
        <v>139.19113767902479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113483.59</v>
      </c>
      <c r="E161" s="242">
        <v>157959.1</v>
      </c>
      <c r="F161" s="52">
        <f t="shared" si="31"/>
        <v>139.19113767902479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196675.81</v>
      </c>
      <c r="E163" s="51">
        <f t="shared" si="39"/>
        <v>203265.11</v>
      </c>
      <c r="F163" s="52">
        <f t="shared" si="31"/>
        <v>103.3503357632034</v>
      </c>
    </row>
    <row r="164" spans="1:6" ht="12.75" customHeight="1" x14ac:dyDescent="0.2">
      <c r="A164" s="53">
        <v>321</v>
      </c>
      <c r="B164" s="85" t="s">
        <v>370</v>
      </c>
      <c r="C164" s="50" t="s">
        <v>371</v>
      </c>
      <c r="D164" s="51">
        <f t="shared" ref="D164:E164" si="40">SUM(D165:D168)</f>
        <v>38544.49</v>
      </c>
      <c r="E164" s="51">
        <f t="shared" si="40"/>
        <v>35337.75</v>
      </c>
      <c r="F164" s="52">
        <f t="shared" si="31"/>
        <v>91.680419172753361</v>
      </c>
    </row>
    <row r="165" spans="1:6" ht="12.75" customHeight="1" x14ac:dyDescent="0.2">
      <c r="A165" s="53">
        <v>3211</v>
      </c>
      <c r="B165" s="85" t="s">
        <v>372</v>
      </c>
      <c r="C165" s="50" t="s">
        <v>373</v>
      </c>
      <c r="D165" s="242">
        <v>13807.31</v>
      </c>
      <c r="E165" s="242">
        <v>10066.959999999999</v>
      </c>
      <c r="F165" s="52">
        <f t="shared" si="31"/>
        <v>72.910364147686977</v>
      </c>
    </row>
    <row r="166" spans="1:6" ht="12.75" customHeight="1" x14ac:dyDescent="0.2">
      <c r="A166" s="53">
        <v>3212</v>
      </c>
      <c r="B166" s="85" t="s">
        <v>374</v>
      </c>
      <c r="C166" s="50" t="s">
        <v>375</v>
      </c>
      <c r="D166" s="242">
        <v>20165.439999999999</v>
      </c>
      <c r="E166" s="242">
        <v>21015.29</v>
      </c>
      <c r="F166" s="52">
        <f t="shared" si="31"/>
        <v>104.21438857768538</v>
      </c>
    </row>
    <row r="167" spans="1:6" ht="12.75" customHeight="1" x14ac:dyDescent="0.2">
      <c r="A167" s="53">
        <v>3213</v>
      </c>
      <c r="B167" s="85" t="s">
        <v>376</v>
      </c>
      <c r="C167" s="50" t="s">
        <v>377</v>
      </c>
      <c r="D167" s="242">
        <v>4166.54</v>
      </c>
      <c r="E167" s="242">
        <v>3636.25</v>
      </c>
      <c r="F167" s="52">
        <f t="shared" si="31"/>
        <v>87.272653088653897</v>
      </c>
    </row>
    <row r="168" spans="1:6" ht="12.75" customHeight="1" x14ac:dyDescent="0.2">
      <c r="A168" s="53">
        <v>3214</v>
      </c>
      <c r="B168" s="85" t="s">
        <v>378</v>
      </c>
      <c r="C168" s="50" t="s">
        <v>379</v>
      </c>
      <c r="D168" s="242">
        <v>405.2</v>
      </c>
      <c r="E168" s="242">
        <v>619.25</v>
      </c>
      <c r="F168" s="52">
        <f t="shared" si="31"/>
        <v>152.82576505429418</v>
      </c>
    </row>
    <row r="169" spans="1:6" ht="12.75" customHeight="1" x14ac:dyDescent="0.2">
      <c r="A169" s="53">
        <v>322</v>
      </c>
      <c r="B169" s="85" t="s">
        <v>380</v>
      </c>
      <c r="C169" s="50" t="s">
        <v>381</v>
      </c>
      <c r="D169" s="51">
        <f t="shared" ref="D169:E169" si="41">SUM(D170:D176)</f>
        <v>104480.61999999998</v>
      </c>
      <c r="E169" s="51">
        <f t="shared" si="41"/>
        <v>108802.36</v>
      </c>
      <c r="F169" s="52">
        <f t="shared" si="31"/>
        <v>104.13640347846329</v>
      </c>
    </row>
    <row r="170" spans="1:6" ht="12.75" customHeight="1" x14ac:dyDescent="0.2">
      <c r="A170" s="53">
        <v>3221</v>
      </c>
      <c r="B170" s="85" t="s">
        <v>382</v>
      </c>
      <c r="C170" s="50" t="s">
        <v>383</v>
      </c>
      <c r="D170" s="242">
        <v>12932.86</v>
      </c>
      <c r="E170" s="242">
        <v>12630.28</v>
      </c>
      <c r="F170" s="52">
        <f t="shared" si="31"/>
        <v>97.660378292195233</v>
      </c>
    </row>
    <row r="171" spans="1:6" ht="12.75" customHeight="1" x14ac:dyDescent="0.2">
      <c r="A171" s="53">
        <v>3222</v>
      </c>
      <c r="B171" s="85" t="s">
        <v>384</v>
      </c>
      <c r="C171" s="50" t="s">
        <v>385</v>
      </c>
      <c r="D171" s="242">
        <v>69447.009999999995</v>
      </c>
      <c r="E171" s="242">
        <v>72455.83</v>
      </c>
      <c r="F171" s="52">
        <f t="shared" si="31"/>
        <v>104.33254073861495</v>
      </c>
    </row>
    <row r="172" spans="1:6" ht="12.75" customHeight="1" x14ac:dyDescent="0.2">
      <c r="A172" s="53">
        <v>3223</v>
      </c>
      <c r="B172" s="85" t="s">
        <v>386</v>
      </c>
      <c r="C172" s="50" t="s">
        <v>387</v>
      </c>
      <c r="D172" s="242">
        <v>19171.810000000001</v>
      </c>
      <c r="E172" s="242">
        <v>17074.79</v>
      </c>
      <c r="F172" s="52">
        <f t="shared" si="31"/>
        <v>89.061961285867113</v>
      </c>
    </row>
    <row r="173" spans="1:6" ht="12.75" customHeight="1" x14ac:dyDescent="0.2">
      <c r="A173" s="53">
        <v>3224</v>
      </c>
      <c r="B173" s="85" t="s">
        <v>388</v>
      </c>
      <c r="C173" s="50" t="s">
        <v>389</v>
      </c>
      <c r="D173" s="242">
        <v>2333.15</v>
      </c>
      <c r="E173" s="242">
        <v>5632.99</v>
      </c>
      <c r="F173" s="52">
        <f t="shared" si="31"/>
        <v>241.43282686496798</v>
      </c>
    </row>
    <row r="174" spans="1:6" ht="12.75" customHeight="1" x14ac:dyDescent="0.2">
      <c r="A174" s="53">
        <v>3225</v>
      </c>
      <c r="B174" s="85" t="s">
        <v>390</v>
      </c>
      <c r="C174" s="50" t="s">
        <v>391</v>
      </c>
      <c r="D174" s="242">
        <v>595.79</v>
      </c>
      <c r="E174" s="242">
        <v>144.85</v>
      </c>
      <c r="F174" s="52">
        <f t="shared" si="31"/>
        <v>24.312257674684034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863.62</v>
      </c>
      <c r="F176" s="52" t="str">
        <f t="shared" si="31"/>
        <v>-</v>
      </c>
    </row>
    <row r="177" spans="1:6" ht="12.75" customHeight="1" x14ac:dyDescent="0.2">
      <c r="A177" s="53">
        <v>323</v>
      </c>
      <c r="B177" s="85" t="s">
        <v>396</v>
      </c>
      <c r="C177" s="50" t="s">
        <v>397</v>
      </c>
      <c r="D177" s="51">
        <f t="shared" ref="D177:E177" si="42">SUM(D178:D186)</f>
        <v>43936.890000000007</v>
      </c>
      <c r="E177" s="51">
        <f t="shared" si="42"/>
        <v>50363.13</v>
      </c>
      <c r="F177" s="52">
        <f t="shared" si="31"/>
        <v>114.62606934628279</v>
      </c>
    </row>
    <row r="178" spans="1:6" ht="12.75" customHeight="1" x14ac:dyDescent="0.2">
      <c r="A178" s="53">
        <v>3231</v>
      </c>
      <c r="B178" s="85" t="s">
        <v>398</v>
      </c>
      <c r="C178" s="50" t="s">
        <v>399</v>
      </c>
      <c r="D178" s="242">
        <v>7243.69</v>
      </c>
      <c r="E178" s="242">
        <v>4182.8</v>
      </c>
      <c r="F178" s="52">
        <f t="shared" si="31"/>
        <v>57.7440503389847</v>
      </c>
    </row>
    <row r="179" spans="1:6" ht="12.75" customHeight="1" x14ac:dyDescent="0.2">
      <c r="A179" s="53">
        <v>3232</v>
      </c>
      <c r="B179" s="85" t="s">
        <v>400</v>
      </c>
      <c r="C179" s="50" t="s">
        <v>401</v>
      </c>
      <c r="D179" s="242">
        <v>1067.44</v>
      </c>
      <c r="E179" s="242">
        <v>6196.34</v>
      </c>
      <c r="F179" s="52">
        <f t="shared" si="31"/>
        <v>580.48602263359066</v>
      </c>
    </row>
    <row r="180" spans="1:6" ht="12.75" customHeight="1" x14ac:dyDescent="0.2">
      <c r="A180" s="53">
        <v>3233</v>
      </c>
      <c r="B180" s="85" t="s">
        <v>402</v>
      </c>
      <c r="C180" s="50" t="s">
        <v>403</v>
      </c>
      <c r="D180" s="242">
        <v>191.16</v>
      </c>
      <c r="E180" s="242">
        <v>191.16</v>
      </c>
      <c r="F180" s="52">
        <f t="shared" si="31"/>
        <v>100</v>
      </c>
    </row>
    <row r="181" spans="1:6" ht="12.75" customHeight="1" x14ac:dyDescent="0.2">
      <c r="A181" s="53">
        <v>3234</v>
      </c>
      <c r="B181" s="85" t="s">
        <v>404</v>
      </c>
      <c r="C181" s="50" t="s">
        <v>405</v>
      </c>
      <c r="D181" s="242">
        <v>15291.31</v>
      </c>
      <c r="E181" s="242">
        <v>9992.01</v>
      </c>
      <c r="F181" s="52">
        <f t="shared" si="31"/>
        <v>65.344368795086879</v>
      </c>
    </row>
    <row r="182" spans="1:6" ht="12.75" customHeight="1" x14ac:dyDescent="0.2">
      <c r="A182" s="53">
        <v>3235</v>
      </c>
      <c r="B182" s="85" t="s">
        <v>406</v>
      </c>
      <c r="C182" s="50" t="s">
        <v>407</v>
      </c>
      <c r="D182" s="242">
        <v>948.02</v>
      </c>
      <c r="E182" s="242">
        <v>1089.6300000000001</v>
      </c>
      <c r="F182" s="52">
        <f t="shared" si="31"/>
        <v>114.93744857703425</v>
      </c>
    </row>
    <row r="183" spans="1:6" ht="12.75" customHeight="1" x14ac:dyDescent="0.2">
      <c r="A183" s="53">
        <v>3236</v>
      </c>
      <c r="B183" s="85" t="s">
        <v>408</v>
      </c>
      <c r="C183" s="50" t="s">
        <v>409</v>
      </c>
      <c r="D183" s="242">
        <v>3676.14</v>
      </c>
      <c r="E183" s="242">
        <v>4430.8999999999996</v>
      </c>
      <c r="F183" s="52">
        <f t="shared" si="31"/>
        <v>120.53131817613038</v>
      </c>
    </row>
    <row r="184" spans="1:6" ht="12.75" customHeight="1" x14ac:dyDescent="0.2">
      <c r="A184" s="53">
        <v>3237</v>
      </c>
      <c r="B184" s="85" t="s">
        <v>410</v>
      </c>
      <c r="C184" s="50" t="s">
        <v>411</v>
      </c>
      <c r="D184" s="242">
        <v>10924.18</v>
      </c>
      <c r="E184" s="242">
        <v>17567.14</v>
      </c>
      <c r="F184" s="52">
        <f t="shared" si="31"/>
        <v>160.80969006369358</v>
      </c>
    </row>
    <row r="185" spans="1:6" ht="12.75" customHeight="1" x14ac:dyDescent="0.2">
      <c r="A185" s="53">
        <v>3238</v>
      </c>
      <c r="B185" s="85" t="s">
        <v>412</v>
      </c>
      <c r="C185" s="50" t="s">
        <v>413</v>
      </c>
      <c r="D185" s="242">
        <v>3799.54</v>
      </c>
      <c r="E185" s="242">
        <v>4859.8</v>
      </c>
      <c r="F185" s="52">
        <f t="shared" si="31"/>
        <v>127.90495691583719</v>
      </c>
    </row>
    <row r="186" spans="1:6" ht="12.75" customHeight="1" x14ac:dyDescent="0.2">
      <c r="A186" s="53">
        <v>3239</v>
      </c>
      <c r="B186" s="85" t="s">
        <v>414</v>
      </c>
      <c r="C186" s="50" t="s">
        <v>415</v>
      </c>
      <c r="D186" s="242">
        <v>795.41</v>
      </c>
      <c r="E186" s="242">
        <v>1853.35</v>
      </c>
      <c r="F186" s="52">
        <f t="shared" si="31"/>
        <v>233.00561974327704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9713.8100000000013</v>
      </c>
      <c r="E188" s="51">
        <f t="shared" si="43"/>
        <v>8761.8700000000008</v>
      </c>
      <c r="F188" s="52">
        <f t="shared" si="31"/>
        <v>90.200137742039416</v>
      </c>
    </row>
    <row r="189" spans="1:6" ht="12.75" customHeight="1" x14ac:dyDescent="0.2">
      <c r="A189" s="53">
        <v>3291</v>
      </c>
      <c r="B189" s="232" t="s">
        <v>420</v>
      </c>
      <c r="C189" s="50" t="s">
        <v>421</v>
      </c>
      <c r="D189" s="242">
        <v>6088.46</v>
      </c>
      <c r="E189" s="242">
        <v>2853.4</v>
      </c>
      <c r="F189" s="52">
        <f t="shared" si="31"/>
        <v>46.865709883944376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1097.8800000000001</v>
      </c>
      <c r="E191" s="242">
        <v>883.29</v>
      </c>
      <c r="F191" s="52">
        <f t="shared" si="31"/>
        <v>80.454147994316301</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1968.43</v>
      </c>
      <c r="E193" s="242">
        <v>2632.9</v>
      </c>
      <c r="F193" s="52">
        <f t="shared" si="31"/>
        <v>133.75634388827643</v>
      </c>
    </row>
    <row r="194" spans="1:6" ht="12.75" customHeight="1" x14ac:dyDescent="0.2">
      <c r="A194" s="53" t="s">
        <v>430</v>
      </c>
      <c r="B194" s="85" t="s">
        <v>431</v>
      </c>
      <c r="C194" s="50" t="s">
        <v>430</v>
      </c>
      <c r="D194" s="242">
        <v>0</v>
      </c>
      <c r="E194" s="242">
        <v>858.84</v>
      </c>
      <c r="F194" s="52" t="str">
        <f t="shared" si="31"/>
        <v>-</v>
      </c>
    </row>
    <row r="195" spans="1:6" ht="12.75" customHeight="1" x14ac:dyDescent="0.2">
      <c r="A195" s="53">
        <v>3299</v>
      </c>
      <c r="B195" s="85" t="s">
        <v>432</v>
      </c>
      <c r="C195" s="50" t="s">
        <v>433</v>
      </c>
      <c r="D195" s="242">
        <v>395.95</v>
      </c>
      <c r="E195" s="242">
        <v>1370.35</v>
      </c>
      <c r="F195" s="52">
        <f t="shared" si="31"/>
        <v>346.09167824220231</v>
      </c>
    </row>
    <row r="196" spans="1:6" ht="12.75" customHeight="1" x14ac:dyDescent="0.2">
      <c r="A196" s="53">
        <v>34</v>
      </c>
      <c r="B196" s="232" t="s">
        <v>434</v>
      </c>
      <c r="C196" s="50" t="s">
        <v>435</v>
      </c>
      <c r="D196" s="51">
        <f t="shared" ref="D196:E196" si="44">D197+D202+D210</f>
        <v>1094.55</v>
      </c>
      <c r="E196" s="51">
        <f t="shared" si="44"/>
        <v>1578.3300000000002</v>
      </c>
      <c r="F196" s="52">
        <f t="shared" si="31"/>
        <v>144.19898588461012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1094.55</v>
      </c>
      <c r="E210" s="51">
        <f t="shared" si="47"/>
        <v>1578.3300000000002</v>
      </c>
      <c r="F210" s="52">
        <f t="shared" si="31"/>
        <v>144.19898588461012</v>
      </c>
    </row>
    <row r="211" spans="1:6" ht="12.75" customHeight="1" x14ac:dyDescent="0.2">
      <c r="A211" s="53">
        <v>3431</v>
      </c>
      <c r="B211" s="232" t="s">
        <v>464</v>
      </c>
      <c r="C211" s="50" t="s">
        <v>465</v>
      </c>
      <c r="D211" s="242">
        <v>769.03</v>
      </c>
      <c r="E211" s="242">
        <v>1176.1300000000001</v>
      </c>
      <c r="F211" s="52">
        <f t="shared" si="31"/>
        <v>152.93681650910889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325.52</v>
      </c>
      <c r="E213" s="242">
        <v>402.2</v>
      </c>
      <c r="F213" s="52">
        <f t="shared" si="31"/>
        <v>123.55615630376013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16359</v>
      </c>
      <c r="E252" s="51">
        <f t="shared" si="63"/>
        <v>24281.77</v>
      </c>
      <c r="F252" s="52">
        <f t="shared" ref="F252:F258" si="64">IF(D252&lt;&gt;0,IF(E252/D252&gt;=100,"&gt;&gt;100",E252/D252*100),"-")</f>
        <v>148.43064979521975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16359</v>
      </c>
      <c r="E259" s="51">
        <f t="shared" si="66"/>
        <v>24281.77</v>
      </c>
      <c r="F259" s="52">
        <f t="shared" ref="F259:F262" si="67">IF(D259&lt;&gt;0,IF(E259/D259&gt;=100,"&gt;&gt;100",E259/D259*100),"-")</f>
        <v>148.43064979521975</v>
      </c>
    </row>
    <row r="260" spans="1:6" ht="12.75" customHeight="1" x14ac:dyDescent="0.2">
      <c r="A260" s="53">
        <v>3721</v>
      </c>
      <c r="B260" s="85" t="s">
        <v>558</v>
      </c>
      <c r="C260" s="50" t="s">
        <v>559</v>
      </c>
      <c r="D260" s="242">
        <v>0</v>
      </c>
      <c r="E260" s="242">
        <v>240</v>
      </c>
      <c r="F260" s="52" t="str">
        <f t="shared" si="67"/>
        <v>-</v>
      </c>
    </row>
    <row r="261" spans="1:6" ht="12.75" customHeight="1" x14ac:dyDescent="0.2">
      <c r="A261" s="53">
        <v>3722</v>
      </c>
      <c r="B261" s="85" t="s">
        <v>560</v>
      </c>
      <c r="C261" s="50" t="s">
        <v>561</v>
      </c>
      <c r="D261" s="242">
        <v>16359</v>
      </c>
      <c r="E261" s="242">
        <v>24041.77</v>
      </c>
      <c r="F261" s="52">
        <f t="shared" si="67"/>
        <v>146.96356745522343</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1026768.3200000001</v>
      </c>
      <c r="E289" s="51">
        <f t="shared" si="79"/>
        <v>1357563.4700000002</v>
      </c>
      <c r="F289" s="52">
        <f t="shared" si="76"/>
        <v>132.21711690520411</v>
      </c>
    </row>
    <row r="290" spans="1:6" ht="12.75" customHeight="1" x14ac:dyDescent="0.2">
      <c r="A290" s="53" t="s">
        <v>607</v>
      </c>
      <c r="B290" s="85" t="s">
        <v>618</v>
      </c>
      <c r="C290" s="50" t="s">
        <v>619</v>
      </c>
      <c r="D290" s="51">
        <f>IF(D6&gt;=D289,D6-D289,0)</f>
        <v>6640.109999999986</v>
      </c>
      <c r="E290" s="51">
        <f>IF(E6&gt;=E289,E6-E289,0)</f>
        <v>21367.629999999888</v>
      </c>
      <c r="F290" s="52">
        <f t="shared" si="76"/>
        <v>321.79632566327865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128698.05</v>
      </c>
      <c r="E292" s="242">
        <v>204607.04</v>
      </c>
      <c r="F292" s="52">
        <f t="shared" si="76"/>
        <v>158.98223788161513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13109.5</v>
      </c>
      <c r="E294" s="242">
        <v>12022.27</v>
      </c>
      <c r="F294" s="52">
        <f t="shared" si="76"/>
        <v>91.70654868606735</v>
      </c>
    </row>
    <row r="295" spans="1:6" ht="24" x14ac:dyDescent="0.2">
      <c r="A295" s="53">
        <v>9661</v>
      </c>
      <c r="B295" s="85" t="s">
        <v>628</v>
      </c>
      <c r="C295" s="50" t="s">
        <v>629</v>
      </c>
      <c r="D295" s="242">
        <v>12848.2</v>
      </c>
      <c r="E295" s="242">
        <v>10124.09</v>
      </c>
      <c r="F295" s="52">
        <f t="shared" si="76"/>
        <v>78.797730421381985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554.78</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554.78</v>
      </c>
      <c r="E311" s="51">
        <f t="shared" si="85"/>
        <v>0</v>
      </c>
      <c r="F311" s="52">
        <f t="shared" si="81"/>
        <v>0</v>
      </c>
    </row>
    <row r="312" spans="1:6" ht="12.75" customHeight="1" x14ac:dyDescent="0.2">
      <c r="A312" s="53">
        <v>721</v>
      </c>
      <c r="B312" s="85" t="s">
        <v>661</v>
      </c>
      <c r="C312" s="50" t="s">
        <v>662</v>
      </c>
      <c r="D312" s="51">
        <f t="shared" ref="D312:E312" si="86">SUM(D313:D316)</f>
        <v>554.78</v>
      </c>
      <c r="E312" s="51">
        <f t="shared" si="86"/>
        <v>0</v>
      </c>
      <c r="F312" s="52">
        <f t="shared" si="81"/>
        <v>0</v>
      </c>
    </row>
    <row r="313" spans="1:6" ht="12.75" customHeight="1" x14ac:dyDescent="0.2">
      <c r="A313" s="53">
        <v>7211</v>
      </c>
      <c r="B313" s="85" t="s">
        <v>663</v>
      </c>
      <c r="C313" s="50" t="s">
        <v>664</v>
      </c>
      <c r="D313" s="242">
        <v>554.78</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28854.23</v>
      </c>
      <c r="E350" s="51">
        <f t="shared" si="95"/>
        <v>29780.989999999998</v>
      </c>
      <c r="F350" s="52">
        <f t="shared" si="81"/>
        <v>103.21186876239636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28854.23</v>
      </c>
      <c r="E363" s="51">
        <f t="shared" si="99"/>
        <v>29780.989999999998</v>
      </c>
      <c r="F363" s="52">
        <f t="shared" si="81"/>
        <v>103.21186876239636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4285.54</v>
      </c>
      <c r="E369" s="51">
        <f t="shared" si="101"/>
        <v>5628.53</v>
      </c>
      <c r="F369" s="52">
        <f t="shared" si="81"/>
        <v>131.33770773344781</v>
      </c>
    </row>
    <row r="370" spans="1:6" ht="12.75" customHeight="1" x14ac:dyDescent="0.2">
      <c r="A370" s="53">
        <v>4221</v>
      </c>
      <c r="B370" s="85" t="s">
        <v>673</v>
      </c>
      <c r="C370" s="50" t="s">
        <v>765</v>
      </c>
      <c r="D370" s="242">
        <v>4190.55</v>
      </c>
      <c r="E370" s="242">
        <v>2049.9899999999998</v>
      </c>
      <c r="F370" s="52">
        <f t="shared" si="81"/>
        <v>48.919354261373797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94.99</v>
      </c>
      <c r="E376" s="242">
        <v>3578.54</v>
      </c>
      <c r="F376" s="52">
        <f t="shared" si="81"/>
        <v>3767.2807663964627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24568.69</v>
      </c>
      <c r="E383" s="51">
        <f t="shared" si="103"/>
        <v>24152.46</v>
      </c>
      <c r="F383" s="52">
        <f t="shared" si="81"/>
        <v>98.305851878956503</v>
      </c>
    </row>
    <row r="384" spans="1:6" ht="12.75" customHeight="1" x14ac:dyDescent="0.2">
      <c r="A384" s="53">
        <v>4241</v>
      </c>
      <c r="B384" s="85" t="s">
        <v>782</v>
      </c>
      <c r="C384" s="50" t="s">
        <v>783</v>
      </c>
      <c r="D384" s="242">
        <v>24568.69</v>
      </c>
      <c r="E384" s="242">
        <v>24152.46</v>
      </c>
      <c r="F384" s="52">
        <f t="shared" si="81"/>
        <v>98.305851878956503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28299.45</v>
      </c>
      <c r="E408" s="51">
        <f t="shared" si="111"/>
        <v>29780.989999999998</v>
      </c>
      <c r="F408" s="52">
        <f t="shared" si="81"/>
        <v>105.23522541957529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130616.12</v>
      </c>
      <c r="E410" s="242">
        <v>176699.32</v>
      </c>
      <c r="F410" s="52">
        <f t="shared" si="81"/>
        <v>135.28140324486748</v>
      </c>
    </row>
    <row r="411" spans="1:6" ht="12.75" customHeight="1" x14ac:dyDescent="0.2">
      <c r="A411" s="53">
        <v>97</v>
      </c>
      <c r="B411" s="85" t="s">
        <v>826</v>
      </c>
      <c r="C411" s="50" t="s">
        <v>827</v>
      </c>
      <c r="D411" s="242">
        <v>1612.04</v>
      </c>
      <c r="E411" s="242">
        <v>1612.04</v>
      </c>
      <c r="F411" s="52">
        <f t="shared" si="81"/>
        <v>100</v>
      </c>
    </row>
    <row r="412" spans="1:6" ht="12.75" customHeight="1" x14ac:dyDescent="0.2">
      <c r="A412" s="53" t="s">
        <v>607</v>
      </c>
      <c r="B412" s="85" t="s">
        <v>828</v>
      </c>
      <c r="C412" s="50" t="s">
        <v>829</v>
      </c>
      <c r="D412" s="51">
        <f>D6+D298</f>
        <v>1033963.2100000001</v>
      </c>
      <c r="E412" s="51">
        <f>E6+E298</f>
        <v>1378931.1</v>
      </c>
      <c r="F412" s="52">
        <f t="shared" si="81"/>
        <v>133.36365227153487</v>
      </c>
    </row>
    <row r="413" spans="1:6" ht="12.75" customHeight="1" x14ac:dyDescent="0.2">
      <c r="A413" s="53" t="s">
        <v>607</v>
      </c>
      <c r="B413" s="85" t="s">
        <v>830</v>
      </c>
      <c r="C413" s="50" t="s">
        <v>831</v>
      </c>
      <c r="D413" s="51">
        <f t="shared" ref="D413:E413" si="112">D289+D350</f>
        <v>1055622.55</v>
      </c>
      <c r="E413" s="51">
        <f t="shared" si="112"/>
        <v>1387344.4600000002</v>
      </c>
      <c r="F413" s="52">
        <f t="shared" si="81"/>
        <v>131.4242917603456</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21659.339999999967</v>
      </c>
      <c r="E415" s="51">
        <f t="shared" si="114"/>
        <v>8413.3600000001024</v>
      </c>
      <c r="F415" s="52">
        <f t="shared" si="81"/>
        <v>38.844027565014052</v>
      </c>
    </row>
    <row r="416" spans="1:6" ht="12.75" customHeight="1" x14ac:dyDescent="0.2">
      <c r="A416" s="60" t="s">
        <v>836</v>
      </c>
      <c r="B416" s="232" t="s">
        <v>837</v>
      </c>
      <c r="C416" s="61" t="s">
        <v>838</v>
      </c>
      <c r="D416" s="51">
        <f t="shared" ref="D416:E416" si="115">IF(D292-D293+D409-D410&gt;=0,D292-D293+D409-D410,0)</f>
        <v>0</v>
      </c>
      <c r="E416" s="51">
        <f t="shared" si="115"/>
        <v>27907.72</v>
      </c>
      <c r="F416" s="52" t="str">
        <f t="shared" si="81"/>
        <v>-</v>
      </c>
    </row>
    <row r="417" spans="1:6" ht="12.75" customHeight="1" x14ac:dyDescent="0.2">
      <c r="A417" s="60" t="s">
        <v>836</v>
      </c>
      <c r="B417" s="85" t="s">
        <v>839</v>
      </c>
      <c r="C417" s="61" t="s">
        <v>840</v>
      </c>
      <c r="D417" s="51">
        <f t="shared" ref="D417:E417" si="116">IF(D293-D292+D410-D409&gt;=0,D293-D292+D410-D409,0)</f>
        <v>1918.0699999999924</v>
      </c>
      <c r="E417" s="51">
        <f t="shared" si="116"/>
        <v>0</v>
      </c>
      <c r="F417" s="52">
        <f t="shared" si="81"/>
        <v>0</v>
      </c>
    </row>
    <row r="418" spans="1:6" ht="12.75" customHeight="1" x14ac:dyDescent="0.2">
      <c r="A418" s="55" t="s">
        <v>841</v>
      </c>
      <c r="B418" s="233" t="s">
        <v>842</v>
      </c>
      <c r="C418" s="56" t="s">
        <v>843</v>
      </c>
      <c r="D418" s="62">
        <f t="shared" ref="D418:E418" si="117">D294+D411</f>
        <v>14721.54</v>
      </c>
      <c r="E418" s="62">
        <f t="shared" si="117"/>
        <v>13634.310000000001</v>
      </c>
      <c r="F418" s="57">
        <f t="shared" si="81"/>
        <v>92.614699277385384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1033963.2100000001</v>
      </c>
      <c r="E639" s="51">
        <f t="shared" si="180"/>
        <v>1378931.1</v>
      </c>
      <c r="F639" s="52">
        <f t="shared" si="119"/>
        <v>133.36365227153487</v>
      </c>
    </row>
    <row r="640" spans="1:6" ht="12.75" customHeight="1" x14ac:dyDescent="0.2">
      <c r="A640" s="53" t="s">
        <v>607</v>
      </c>
      <c r="B640" s="85" t="s">
        <v>1276</v>
      </c>
      <c r="C640" s="50" t="s">
        <v>1277</v>
      </c>
      <c r="D640" s="51">
        <f t="shared" ref="D640:E640" si="181">D413+D528</f>
        <v>1055622.55</v>
      </c>
      <c r="E640" s="51">
        <f t="shared" si="181"/>
        <v>1387344.4600000002</v>
      </c>
      <c r="F640" s="52">
        <f t="shared" si="119"/>
        <v>131.4242917603456</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21659.339999999967</v>
      </c>
      <c r="E642" s="51">
        <f t="shared" si="183"/>
        <v>8413.3600000001024</v>
      </c>
      <c r="F642" s="52">
        <f t="shared" si="119"/>
        <v>38.844027565014052</v>
      </c>
    </row>
    <row r="643" spans="1:6" ht="24" x14ac:dyDescent="0.2">
      <c r="A643" s="60" t="s">
        <v>1282</v>
      </c>
      <c r="B643" s="85" t="s">
        <v>1283</v>
      </c>
      <c r="C643" s="61" t="s">
        <v>1282</v>
      </c>
      <c r="D643" s="51">
        <f t="shared" ref="D643:E643" si="184">IF(D416-D417+D637-D638&gt;=0,D416-D417+D637-D638,0)</f>
        <v>0</v>
      </c>
      <c r="E643" s="51">
        <f t="shared" si="184"/>
        <v>27907.72</v>
      </c>
      <c r="F643" s="52" t="str">
        <f t="shared" si="119"/>
        <v>-</v>
      </c>
    </row>
    <row r="644" spans="1:6" ht="24" x14ac:dyDescent="0.2">
      <c r="A644" s="60" t="s">
        <v>1284</v>
      </c>
      <c r="B644" s="85" t="s">
        <v>1285</v>
      </c>
      <c r="C644" s="61" t="s">
        <v>1284</v>
      </c>
      <c r="D644" s="51">
        <f t="shared" ref="D644:E644" si="185">IF(D417-D416+D638-D637&gt;=0,D417-D416+D638-D637,0)</f>
        <v>1918.0699999999924</v>
      </c>
      <c r="E644" s="51">
        <f t="shared" si="185"/>
        <v>0</v>
      </c>
      <c r="F644" s="52">
        <f t="shared" si="119"/>
        <v>0</v>
      </c>
    </row>
    <row r="645" spans="1:6" ht="24" x14ac:dyDescent="0.2">
      <c r="A645" s="53" t="s">
        <v>607</v>
      </c>
      <c r="B645" s="85" t="s">
        <v>1286</v>
      </c>
      <c r="C645" s="50" t="s">
        <v>1287</v>
      </c>
      <c r="D645" s="51">
        <f t="shared" ref="D645:E645" si="186">IF(D641+D643-D642-D644&gt;=0,D641+D643-D642-D644,0)</f>
        <v>0</v>
      </c>
      <c r="E645" s="51">
        <f t="shared" si="186"/>
        <v>19494.359999999899</v>
      </c>
      <c r="F645" s="52" t="str">
        <f t="shared" si="119"/>
        <v>-</v>
      </c>
    </row>
    <row r="646" spans="1:6" ht="24" x14ac:dyDescent="0.2">
      <c r="A646" s="53" t="s">
        <v>607</v>
      </c>
      <c r="B646" s="85" t="s">
        <v>1288</v>
      </c>
      <c r="C646" s="50" t="s">
        <v>1289</v>
      </c>
      <c r="D646" s="51">
        <f t="shared" ref="D646:E646" si="187">IF(D642+D644-D641-D643&gt;=0,D642+D644-D641-D643,0)</f>
        <v>23577.40999999996</v>
      </c>
      <c r="E646" s="51">
        <f t="shared" si="187"/>
        <v>0</v>
      </c>
      <c r="F646" s="52">
        <f t="shared" si="119"/>
        <v>0</v>
      </c>
    </row>
    <row r="647" spans="1:6" ht="24" x14ac:dyDescent="0.2">
      <c r="A647" s="55" t="s">
        <v>1290</v>
      </c>
      <c r="B647" s="233" t="s">
        <v>1291</v>
      </c>
      <c r="C647" s="56" t="s">
        <v>1290</v>
      </c>
      <c r="D647" s="243">
        <v>259.77</v>
      </c>
      <c r="E647" s="243">
        <v>131246.79</v>
      </c>
      <c r="F647" s="57" t="str">
        <f t="shared" si="119"/>
        <v>&gt;&gt;100</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26390.06</v>
      </c>
      <c r="E649" s="242">
        <v>55011.66</v>
      </c>
      <c r="F649" s="52">
        <f t="shared" ref="F649:F724" si="188">IF(D649&lt;&gt;0,IF(E649/D649&gt;=100,"&gt;&gt;100",E649/D649*100),"-")</f>
        <v>208.45598683746834</v>
      </c>
    </row>
    <row r="650" spans="1:6" ht="12.75" customHeight="1" x14ac:dyDescent="0.2">
      <c r="A650" s="53" t="s">
        <v>1295</v>
      </c>
      <c r="B650" s="85" t="s">
        <v>1296</v>
      </c>
      <c r="C650" s="50" t="s">
        <v>1295</v>
      </c>
      <c r="D650" s="242">
        <v>320562.53999999998</v>
      </c>
      <c r="E650" s="242">
        <v>432527.79</v>
      </c>
      <c r="F650" s="52">
        <f t="shared" si="188"/>
        <v>134.92773984134266</v>
      </c>
    </row>
    <row r="651" spans="1:6" ht="12.75" customHeight="1" x14ac:dyDescent="0.2">
      <c r="A651" s="53" t="s">
        <v>1297</v>
      </c>
      <c r="B651" s="85" t="s">
        <v>1298</v>
      </c>
      <c r="C651" s="50" t="s">
        <v>1297</v>
      </c>
      <c r="D651" s="242">
        <v>293384.03999999998</v>
      </c>
      <c r="E651" s="242">
        <v>397863.88</v>
      </c>
      <c r="F651" s="52">
        <f t="shared" si="188"/>
        <v>135.61197125787757</v>
      </c>
    </row>
    <row r="652" spans="1:6" ht="24" x14ac:dyDescent="0.2">
      <c r="A652" s="53">
        <v>11</v>
      </c>
      <c r="B652" s="85" t="s">
        <v>1299</v>
      </c>
      <c r="C652" s="50" t="s">
        <v>1300</v>
      </c>
      <c r="D652" s="51">
        <f t="shared" ref="D652:E652" si="189">+D649+D650-D651</f>
        <v>53568.56</v>
      </c>
      <c r="E652" s="51">
        <f t="shared" si="189"/>
        <v>89675.569999999949</v>
      </c>
      <c r="F652" s="52">
        <f t="shared" si="188"/>
        <v>167.40336122531565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54</v>
      </c>
      <c r="E654" s="262">
        <v>56</v>
      </c>
      <c r="F654" s="52">
        <f t="shared" si="188"/>
        <v>103.7037037037037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54</v>
      </c>
      <c r="E656" s="262">
        <v>53</v>
      </c>
      <c r="F656" s="52">
        <f t="shared" si="188"/>
        <v>98.148148148148152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765442.93</v>
      </c>
      <c r="E675" s="242">
        <v>1005076.38</v>
      </c>
      <c r="F675" s="52">
        <f t="shared" si="188"/>
        <v>131.30650772357384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22075.200000000001</v>
      </c>
      <c r="E694" s="242">
        <v>33236.400000000001</v>
      </c>
      <c r="F694" s="52">
        <f t="shared" si="188"/>
        <v>150.55990432702762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44876.1</v>
      </c>
      <c r="E710" s="242">
        <v>45970.47</v>
      </c>
      <c r="F710" s="52">
        <f t="shared" si="188"/>
        <v>102.43864774345366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701.37</v>
      </c>
      <c r="E717" s="242">
        <v>3090.08</v>
      </c>
      <c r="F717" s="52">
        <f t="shared" si="188"/>
        <v>440.5777264496628</v>
      </c>
    </row>
    <row r="718" spans="1:6" ht="12.75" customHeight="1" x14ac:dyDescent="0.2">
      <c r="A718" s="53">
        <v>32121</v>
      </c>
      <c r="B718" s="85" t="s">
        <v>1414</v>
      </c>
      <c r="C718" s="50" t="s">
        <v>1415</v>
      </c>
      <c r="D718" s="242">
        <v>20165.439999999999</v>
      </c>
      <c r="E718" s="242">
        <v>21015.29</v>
      </c>
      <c r="F718" s="52">
        <f t="shared" si="188"/>
        <v>104.21438857768538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3676.14</v>
      </c>
      <c r="E720" s="242">
        <v>4018.8</v>
      </c>
      <c r="F720" s="52">
        <f t="shared" si="188"/>
        <v>109.32119016141932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12792.42</v>
      </c>
      <c r="F722" s="52" t="str">
        <f t="shared" si="188"/>
        <v>-</v>
      </c>
    </row>
    <row r="723" spans="1:6" ht="12.75" customHeight="1" x14ac:dyDescent="0.2">
      <c r="A723" s="53" t="s">
        <v>1424</v>
      </c>
      <c r="B723" s="85" t="s">
        <v>1425</v>
      </c>
      <c r="C723" s="50" t="s">
        <v>1424</v>
      </c>
      <c r="D723" s="242">
        <v>10861.97</v>
      </c>
      <c r="E723" s="242">
        <v>3562.22</v>
      </c>
      <c r="F723" s="52">
        <f t="shared" si="188"/>
        <v>32.795340071828591</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6088.46</v>
      </c>
      <c r="E725" s="242">
        <v>2853.4</v>
      </c>
      <c r="F725" s="52">
        <f t="shared" ref="F725:F979" si="190">IF(D725&lt;&gt;0,IF(E725/D725&gt;=100,"&gt;&gt;100",E725/D725*100),"-")</f>
        <v>46.865709883944376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240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16359</v>
      </c>
      <c r="E828" s="242">
        <v>24041.77</v>
      </c>
      <c r="F828" s="52">
        <f t="shared" si="190"/>
        <v>146.96356745522343</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c r="C1" s="299" t="s">
        <v>33</v>
      </c>
      <c r="D1" s="302"/>
      <c r="E1" s="300" t="s">
        <v>49</v>
      </c>
      <c r="F1" s="303"/>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0</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15368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osjulijaklovica</cp:lastModifiedBy>
  <cp:lastPrinted>2024-09-24T08:26:57Z</cp:lastPrinted>
  <dcterms:created xsi:type="dcterms:W3CDTF">2022-04-01T05:14:30Z</dcterms:created>
  <dcterms:modified xsi:type="dcterms:W3CDTF">2024-10-10T08:17:28Z</dcterms:modified>
</cp:coreProperties>
</file>